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Мин-во финансов\Отдел организации бюджетного процесса\Общая отдела\ИЗМЕНЕНИЯ\ИЗМЕНЕНИЯ 2026\Изменения 2026-5\Протокол\"/>
    </mc:Choice>
  </mc:AlternateContent>
  <bookViews>
    <workbookView xWindow="360" yWindow="15" windowWidth="20955" windowHeight="9720"/>
  </bookViews>
  <sheets>
    <sheet name="Table1" sheetId="1" r:id="rId1"/>
  </sheets>
  <definedNames>
    <definedName name="_xlnm.Print_Titles" localSheetId="0">Table1!$33:$34</definedName>
    <definedName name="_xlnm.Print_Area" localSheetId="0">Table1!$A$1:$V$110</definedName>
  </definedNames>
  <calcPr calcId="162913" iterateDelta="1E-4"/>
</workbook>
</file>

<file path=xl/calcChain.xml><?xml version="1.0" encoding="utf-8"?>
<calcChain xmlns="http://schemas.openxmlformats.org/spreadsheetml/2006/main">
  <c r="S36" i="1" l="1"/>
  <c r="T36" i="1"/>
  <c r="U36" i="1"/>
  <c r="R110" i="1" l="1"/>
  <c r="N110" i="1"/>
  <c r="I110" i="1"/>
  <c r="J110" i="1" s="1"/>
  <c r="R109" i="1"/>
  <c r="N109" i="1"/>
  <c r="I109" i="1"/>
  <c r="J109" i="1" s="1"/>
  <c r="R108" i="1"/>
  <c r="N108" i="1"/>
  <c r="R107" i="1"/>
  <c r="N107" i="1"/>
  <c r="R106" i="1"/>
  <c r="N106" i="1"/>
  <c r="R105" i="1"/>
  <c r="N105" i="1"/>
  <c r="I105" i="1"/>
  <c r="J105" i="1" s="1"/>
  <c r="R104" i="1"/>
  <c r="N104" i="1"/>
  <c r="R103" i="1"/>
  <c r="N103" i="1"/>
  <c r="R102" i="1"/>
  <c r="N102" i="1"/>
  <c r="R101" i="1"/>
  <c r="N101" i="1"/>
  <c r="R100" i="1"/>
  <c r="J100" i="1"/>
  <c r="Q99" i="1"/>
  <c r="R99" i="1" s="1"/>
  <c r="J99" i="1"/>
  <c r="J98" i="1"/>
  <c r="R97" i="1"/>
  <c r="N97" i="1"/>
  <c r="I97" i="1"/>
  <c r="J97" i="1" s="1"/>
  <c r="R96" i="1"/>
  <c r="N96" i="1"/>
  <c r="R95" i="1"/>
  <c r="N95" i="1"/>
  <c r="I95" i="1"/>
  <c r="J95" i="1" s="1"/>
  <c r="R94" i="1"/>
  <c r="N94" i="1"/>
  <c r="R93" i="1"/>
  <c r="N93" i="1"/>
  <c r="R92" i="1"/>
  <c r="N92" i="1"/>
  <c r="J92" i="1"/>
  <c r="R91" i="1"/>
  <c r="Q91" i="1"/>
  <c r="P91" i="1"/>
  <c r="O91" i="1"/>
  <c r="N91" i="1"/>
  <c r="M91" i="1"/>
  <c r="L91" i="1"/>
  <c r="K91" i="1"/>
  <c r="J91" i="1"/>
  <c r="I91" i="1"/>
  <c r="H91" i="1"/>
  <c r="G91" i="1"/>
  <c r="R90" i="1"/>
  <c r="N90" i="1"/>
  <c r="J90" i="1"/>
  <c r="I90" i="1"/>
  <c r="R89" i="1"/>
  <c r="N89" i="1"/>
  <c r="J89" i="1"/>
  <c r="R88" i="1"/>
  <c r="N88" i="1"/>
  <c r="J88" i="1"/>
  <c r="Q87" i="1"/>
  <c r="R87" i="1" s="1"/>
  <c r="M87" i="1"/>
  <c r="N87" i="1" s="1"/>
  <c r="I87" i="1"/>
  <c r="J87" i="1" s="1"/>
  <c r="M86" i="1"/>
  <c r="N86" i="1" s="1"/>
  <c r="R85" i="1"/>
  <c r="N85" i="1"/>
  <c r="I85" i="1"/>
  <c r="J85" i="1" s="1"/>
  <c r="R84" i="1"/>
  <c r="N84" i="1"/>
  <c r="I84" i="1"/>
  <c r="J84" i="1" s="1"/>
  <c r="R83" i="1"/>
  <c r="N83" i="1"/>
  <c r="I83" i="1"/>
  <c r="J83" i="1" s="1"/>
  <c r="R82" i="1"/>
  <c r="N82" i="1"/>
  <c r="M81" i="1"/>
  <c r="N81" i="1" s="1"/>
  <c r="R80" i="1"/>
  <c r="N80" i="1"/>
  <c r="J80" i="1"/>
  <c r="R79" i="1"/>
  <c r="N79" i="1"/>
  <c r="I79" i="1"/>
  <c r="J79" i="1" s="1"/>
  <c r="R78" i="1"/>
  <c r="N78" i="1"/>
  <c r="R77" i="1"/>
  <c r="N77" i="1"/>
  <c r="J77" i="1"/>
  <c r="R76" i="1"/>
  <c r="N76" i="1"/>
  <c r="I76" i="1"/>
  <c r="J76" i="1" s="1"/>
  <c r="R75" i="1"/>
  <c r="N75" i="1"/>
  <c r="I75" i="1"/>
  <c r="J75" i="1" s="1"/>
  <c r="R74" i="1"/>
  <c r="N74" i="1"/>
  <c r="R73" i="1"/>
  <c r="N73" i="1"/>
  <c r="R72" i="1"/>
  <c r="N72" i="1"/>
  <c r="R71" i="1"/>
  <c r="N71" i="1"/>
  <c r="I71" i="1"/>
  <c r="J71" i="1" s="1"/>
  <c r="R70" i="1"/>
  <c r="N70" i="1"/>
  <c r="R69" i="1"/>
  <c r="N69" i="1"/>
  <c r="J69" i="1"/>
  <c r="R68" i="1"/>
  <c r="N68" i="1"/>
  <c r="I68" i="1"/>
  <c r="J68" i="1" s="1"/>
  <c r="R67" i="1"/>
  <c r="N67" i="1"/>
  <c r="R66" i="1"/>
  <c r="N66" i="1"/>
  <c r="R65" i="1"/>
  <c r="N65" i="1"/>
  <c r="J65" i="1"/>
  <c r="Q64" i="1"/>
  <c r="R64" i="1" s="1"/>
  <c r="M64" i="1"/>
  <c r="N64" i="1" s="1"/>
  <c r="I64" i="1"/>
  <c r="J64" i="1" s="1"/>
  <c r="R63" i="1"/>
  <c r="N63" i="1"/>
  <c r="J63" i="1"/>
  <c r="Q62" i="1"/>
  <c r="R62" i="1" s="1"/>
  <c r="M62" i="1"/>
  <c r="N62" i="1" s="1"/>
  <c r="I62" i="1"/>
  <c r="J62" i="1" s="1"/>
  <c r="R61" i="1"/>
  <c r="N61" i="1"/>
  <c r="J61" i="1"/>
  <c r="R60" i="1"/>
  <c r="M60" i="1"/>
  <c r="N60" i="1" s="1"/>
  <c r="I60" i="1"/>
  <c r="J60" i="1" s="1"/>
  <c r="R59" i="1"/>
  <c r="N59" i="1"/>
  <c r="J59" i="1"/>
  <c r="R58" i="1"/>
  <c r="M58" i="1"/>
  <c r="N58" i="1" s="1"/>
  <c r="I58" i="1"/>
  <c r="J58" i="1" s="1"/>
  <c r="R57" i="1"/>
  <c r="N57" i="1"/>
  <c r="J57" i="1"/>
  <c r="R56" i="1"/>
  <c r="M56" i="1"/>
  <c r="N56" i="1" s="1"/>
  <c r="I56" i="1"/>
  <c r="J56" i="1" s="1"/>
  <c r="R55" i="1"/>
  <c r="N55" i="1"/>
  <c r="J55" i="1"/>
  <c r="R54" i="1"/>
  <c r="M54" i="1"/>
  <c r="N54" i="1" s="1"/>
  <c r="I54" i="1"/>
  <c r="J54" i="1" s="1"/>
  <c r="P53" i="1"/>
  <c r="L53" i="1"/>
  <c r="H53" i="1"/>
  <c r="R52" i="1"/>
  <c r="N52" i="1"/>
  <c r="I52" i="1"/>
  <c r="J52" i="1" s="1"/>
  <c r="R51" i="1"/>
  <c r="N51" i="1"/>
  <c r="R50" i="1"/>
  <c r="N50" i="1"/>
  <c r="R48" i="1"/>
  <c r="N48" i="1"/>
  <c r="J48" i="1"/>
  <c r="R47" i="1"/>
  <c r="N47" i="1"/>
  <c r="J47" i="1"/>
  <c r="R46" i="1"/>
  <c r="N46" i="1"/>
  <c r="J46" i="1"/>
  <c r="R45" i="1"/>
  <c r="N45" i="1"/>
  <c r="J45" i="1"/>
  <c r="R44" i="1"/>
  <c r="N44" i="1"/>
  <c r="J44" i="1"/>
  <c r="R43" i="1"/>
  <c r="N43" i="1"/>
  <c r="I43" i="1"/>
  <c r="J43" i="1" s="1"/>
  <c r="R42" i="1"/>
  <c r="N42" i="1"/>
  <c r="R41" i="1"/>
  <c r="N41" i="1"/>
  <c r="Q40" i="1"/>
  <c r="R40" i="1" s="1"/>
  <c r="N40" i="1"/>
  <c r="I40" i="1"/>
  <c r="J40" i="1" s="1"/>
  <c r="N39" i="1"/>
  <c r="I39" i="1"/>
  <c r="J39" i="1" s="1"/>
  <c r="N38" i="1"/>
  <c r="N37" i="1"/>
  <c r="P36" i="1"/>
  <c r="P35" i="1" s="1"/>
  <c r="I70" i="1" l="1"/>
  <c r="J70" i="1" s="1"/>
  <c r="I82" i="1"/>
  <c r="J82" i="1" s="1"/>
  <c r="I86" i="1"/>
  <c r="J86" i="1" s="1"/>
  <c r="Q86" i="1"/>
  <c r="R86" i="1" s="1"/>
  <c r="I67" i="1"/>
  <c r="J67" i="1" s="1"/>
  <c r="I74" i="1"/>
  <c r="J74" i="1" s="1"/>
  <c r="I78" i="1"/>
  <c r="J78" i="1" s="1"/>
  <c r="I51" i="1"/>
  <c r="I42" i="1"/>
  <c r="J42" i="1" s="1"/>
  <c r="I53" i="1"/>
  <c r="J53" i="1" s="1"/>
  <c r="I41" i="1"/>
  <c r="J41" i="1" s="1"/>
  <c r="Q53" i="1"/>
  <c r="R53" i="1" s="1"/>
  <c r="I66" i="1"/>
  <c r="J66" i="1" s="1"/>
  <c r="I94" i="1"/>
  <c r="I96" i="1"/>
  <c r="J96" i="1" s="1"/>
  <c r="I104" i="1"/>
  <c r="I108" i="1"/>
  <c r="I38" i="1"/>
  <c r="Q39" i="1"/>
  <c r="M53" i="1"/>
  <c r="Q98" i="1"/>
  <c r="I73" i="1" l="1"/>
  <c r="J51" i="1"/>
  <c r="I50" i="1"/>
  <c r="J104" i="1"/>
  <c r="I103" i="1"/>
  <c r="J94" i="1"/>
  <c r="I93" i="1"/>
  <c r="Q49" i="1"/>
  <c r="R49" i="1" s="1"/>
  <c r="J108" i="1"/>
  <c r="I107" i="1"/>
  <c r="Q81" i="1"/>
  <c r="R81" i="1" s="1"/>
  <c r="R98" i="1"/>
  <c r="I72" i="1"/>
  <c r="J72" i="1" s="1"/>
  <c r="J73" i="1"/>
  <c r="R39" i="1"/>
  <c r="Q38" i="1"/>
  <c r="M49" i="1"/>
  <c r="N53" i="1"/>
  <c r="J38" i="1"/>
  <c r="I37" i="1"/>
  <c r="J50" i="1" l="1"/>
  <c r="I49" i="1"/>
  <c r="J49" i="1" s="1"/>
  <c r="J93" i="1"/>
  <c r="I81" i="1"/>
  <c r="J81" i="1" s="1"/>
  <c r="J103" i="1"/>
  <c r="I102" i="1"/>
  <c r="J107" i="1"/>
  <c r="I106" i="1"/>
  <c r="J106" i="1" s="1"/>
  <c r="J37" i="1"/>
  <c r="I36" i="1"/>
  <c r="R38" i="1"/>
  <c r="Q37" i="1"/>
  <c r="N49" i="1"/>
  <c r="M36" i="1"/>
  <c r="J102" i="1" l="1"/>
  <c r="I101" i="1"/>
  <c r="J101" i="1" s="1"/>
  <c r="N36" i="1"/>
  <c r="M35" i="1"/>
  <c r="N35" i="1" s="1"/>
  <c r="Q36" i="1"/>
  <c r="R37" i="1"/>
  <c r="J36" i="1"/>
  <c r="I35" i="1"/>
  <c r="J35" i="1" s="1"/>
  <c r="R36" i="1" l="1"/>
  <c r="Q35" i="1"/>
  <c r="R35" i="1" s="1"/>
</calcChain>
</file>

<file path=xl/sharedStrings.xml><?xml version="1.0" encoding="utf-8"?>
<sst xmlns="http://schemas.openxmlformats.org/spreadsheetml/2006/main" count="444" uniqueCount="186">
  <si>
    <t>В рамках узаканивания справок по СБР</t>
  </si>
  <si>
    <t>Показатели</t>
  </si>
  <si>
    <t>Целевая статья</t>
  </si>
  <si>
    <t>Вид расходов</t>
  </si>
  <si>
    <t>Код объекта</t>
  </si>
  <si>
    <t>Муниципальное образование</t>
  </si>
  <si>
    <t>2026 год</t>
  </si>
  <si>
    <t>Примечания
(при наличии поручений Губернатора ПК, первого вице-губернатора ПК указать реквизиты поручения)</t>
  </si>
  <si>
    <t>Бюджет 2026 год</t>
  </si>
  <si>
    <t>Предложения ГРБС</t>
  </si>
  <si>
    <t>Бюджет 
(с учетом изменений)</t>
  </si>
  <si>
    <t>министерство строительства Приморского края</t>
  </si>
  <si>
    <t>Х</t>
  </si>
  <si>
    <t>Развитие здравоохранения Приморского края на 2020-2027 годы</t>
  </si>
  <si>
    <t>Осуществление капитальных вложений в объекты государственной собственности Приморского края в социальной сфере</t>
  </si>
  <si>
    <t>0141543640</t>
  </si>
  <si>
    <t>414</t>
  </si>
  <si>
    <t>Строительство инфекционной больницы на 100 коек в с. Углекаменск Партизанского городского округа Приморского края, в том числе проектно-изыскательские работы</t>
  </si>
  <si>
    <t>775.01.0901.00.027</t>
  </si>
  <si>
    <t>Приморский край</t>
  </si>
  <si>
    <t>Распоряжение ППК 135-рп от 17.03.2026</t>
  </si>
  <si>
    <t>Социальная поддержка населения Приморского края</t>
  </si>
  <si>
    <t>Реализация мероприятий за счет пожертвований международных холдинговых компаний в целях поддержки инвестиционного проекта (Реконструкция здания отделения сопровождаемого проживания краевого государственного автономного учреждения социального обслуживания "Уссурийский реабилитационный центр")</t>
  </si>
  <si>
    <t>031Я14386Ж</t>
  </si>
  <si>
    <t>Реконструкция здания отделения сопровождаемого проживания для КГАУСО "Уссурийский реабилитационный центр для лиц с умственной отсталостью"</t>
  </si>
  <si>
    <t>775.03.1002.00.004</t>
  </si>
  <si>
    <t>031Я44386Ж</t>
  </si>
  <si>
    <t>Охрана окружающей среды Приморского края на 2020-2027 годы</t>
  </si>
  <si>
    <t>Реализация государственных программ субъектов Российской Федерации в области использования и охраны водных объектов (Защита от наводнений Лесозаводского городского округа)</t>
  </si>
  <si>
    <t>0828ЖR0652</t>
  </si>
  <si>
    <t>Защита от наводнений Лесозаводского городского округа</t>
  </si>
  <si>
    <t>775.08.0406.00.001</t>
  </si>
  <si>
    <t xml:space="preserve">Развитие физической культуры и спорта Приморского края </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</si>
  <si>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 (строительство физкультурно-оздоровительного комплекса в Партизанском городском округе, в том числе проектно-изыскательские работы)</t>
  </si>
  <si>
    <t>0940141393</t>
  </si>
  <si>
    <t>Строительство физкультурно-оздоровительного комплекса в Партизанском городском округе, в том числе проектно-изыскательские работы, софинансируемые за счет средств федерального бюджета</t>
  </si>
  <si>
    <t>775.09.1102.00.017</t>
  </si>
  <si>
    <t>0940143640</t>
  </si>
  <si>
    <t>Строительство крытого тренировочного катка в г. Арсеньеве, в том числе проектно-изыскательские работы</t>
  </si>
  <si>
    <t>775.09.1102.00.015</t>
  </si>
  <si>
    <t>министерство транспорта и дорожного хозяйства Приморского края</t>
  </si>
  <si>
    <t>Развитие транспортного комплекса Приморского края на 2020 2027 годы</t>
  </si>
  <si>
    <t>Проектирование (включая изыскания), строительство, реконструкция автомобильных дорог общего пользования регионального или межмуниципального значения и искусственных сооружений на них</t>
  </si>
  <si>
    <t>124099Д003</t>
  </si>
  <si>
    <t>Реконструкция мостового перехода через ручей на км 13+786 автомобильной дороги Владивосток - Артем в Приморском крае</t>
  </si>
  <si>
    <t>754.12.0409.00.107</t>
  </si>
  <si>
    <t>Распоряжение ППК 159-рп от 25.03.2026</t>
  </si>
  <si>
    <t>Реконструкция автомобильной дороги Краскино - Госграница на участке км 17 - км 29+550 в Приморском крае</t>
  </si>
  <si>
    <t>754.12.0409.00.144</t>
  </si>
  <si>
    <t>Предложения по изменению АИП на 2026 год и плановым период 2027 и 2028 годы ПОСЛЕ бюджетной комиссии</t>
  </si>
  <si>
    <t>2027 год</t>
  </si>
  <si>
    <t>2028 год</t>
  </si>
  <si>
    <t>Одобрено бюджетной комиссией</t>
  </si>
  <si>
    <t>Бюджет 2027 год</t>
  </si>
  <si>
    <t>Бюджет 2028 год</t>
  </si>
  <si>
    <t>РАСХОДЫ АИП всего (+/-)</t>
  </si>
  <si>
    <t>Расчеты за счет средств :краевой бюджет всего, в том числе</t>
  </si>
  <si>
    <t>министерство туризма Приморского края</t>
  </si>
  <si>
    <t>Развитие туризма в Приморском крае на 2020 - 2027 годы</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</si>
  <si>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счет средств краевого бюджета (Создание и эксплуатация комплекса семейного отдыха Солнечный)</t>
  </si>
  <si>
    <t>10401А505Q</t>
  </si>
  <si>
    <t>891</t>
  </si>
  <si>
    <t>Создание и эксплуатация комплекса семейного отдыха Солнечный</t>
  </si>
  <si>
    <t>780.10.0412.00.001</t>
  </si>
  <si>
    <t>концессия</t>
  </si>
  <si>
    <t>В соответствии с поступившей ЧКИ.</t>
  </si>
  <si>
    <t>департамент по координации правоохранительной деятельности, исполнения административного законодательства и обеспечения деятельности мировых судей Приморского края</t>
  </si>
  <si>
    <t>Безопасный край на 2020-2027 годы</t>
  </si>
  <si>
    <t>Приобретение нежилых помещений с целью размещения судебных участков мировых судей</t>
  </si>
  <si>
    <t>1840843760</t>
  </si>
  <si>
    <t>412</t>
  </si>
  <si>
    <t>Приобретение нежилых помещений в административном здании по адресу: Приморский край, г. Владивосток, ул. Бородинская, 12</t>
  </si>
  <si>
    <t>785.18.0105.00.003</t>
  </si>
  <si>
    <t>Владивостокский городской округ</t>
  </si>
  <si>
    <t>выкуп</t>
  </si>
  <si>
    <r>
      <rPr>
        <b/>
        <sz val="10"/>
        <color indexed="64"/>
        <rFont val="Times New Roman"/>
      </rPr>
      <t>Новое мероприятие.</t>
    </r>
    <r>
      <rPr>
        <sz val="10"/>
        <color indexed="64"/>
        <rFont val="Times New Roman"/>
      </rPr>
      <t xml:space="preserve"> Выкуп помещения для мировых судей.</t>
    </r>
  </si>
  <si>
    <t>министерство образования Приморского края</t>
  </si>
  <si>
    <t>Развитие образования Приморского края на 2020-2027 годы</t>
  </si>
  <si>
    <t>Создание новых мест в общеобразовательных организациях в связи с ростом числа обучающихся, вызванным демографическим фактором</t>
  </si>
  <si>
    <t>02422R3050</t>
  </si>
  <si>
    <t>Школа г. Уссурийск, ул. Чичерина</t>
  </si>
  <si>
    <t>759.02.0702.00.060</t>
  </si>
  <si>
    <t>В связи с планируемым расторжением концессионного соглашения и передачей объекта в минстрой ПК</t>
  </si>
  <si>
    <t>министерство жилищно-коммунального хозяйства Приморского края</t>
  </si>
  <si>
    <t>Обеспечение доступным жильем и качественными услугами жилищно-коммунального хозяйства населения Приморского края</t>
  </si>
  <si>
    <t>Проектирование и (или) строительство, реконструкция (модернизация), капитальный ремонт объектов водопроводно-канализационного хозяйства</t>
  </si>
  <si>
    <t>0640892320</t>
  </si>
  <si>
    <t>522</t>
  </si>
  <si>
    <t>Строительство сетей ливневой канализации ул. Пограничная – ул. Набережная, в том числе проектирование</t>
  </si>
  <si>
    <t>768.06.0502.04.0356</t>
  </si>
  <si>
    <t>ПСД</t>
  </si>
  <si>
    <t>В связи с отсутствием заключенного контракта</t>
  </si>
  <si>
    <t>Энергоэффективность, развитие газоснабжения и энергетики в Приморском крае на 2020-2027 годы</t>
  </si>
  <si>
    <t>Реализация инфраструктурных проектов за счет средств казначейского инфраструктурного кредита (строительство, реконструкция (модернизация) и
(или) замещение (на блочно-модульные)
котельных и (или) переключение нагрузок в
рамках технологического подключения (строительство и проектирование модульной котельной в районе ул. Тополевая))</t>
  </si>
  <si>
    <t>Строительство и проектирование модульной котельной в районе ул. Тополевая</t>
  </si>
  <si>
    <t>768.13.0502.00.0229</t>
  </si>
  <si>
    <t>ПСД+СМР/КИК</t>
  </si>
  <si>
    <t>КИК. В соответствии с Протоколом штаба от 29.01.2026 № 5пр</t>
  </si>
  <si>
    <t>Реализация инфраструктурных проектов за счет средств казначейского инфраструктурного кредита (строительство, реконструкция (модернизация) и
(или) замещение (на блочно-модульные)
котельных и (или) переключение нагрузок в
рамках технологического подключения (строительство и проектирование газовой котельной "Котельная №63/2"))</t>
  </si>
  <si>
    <t>Строительство и проектирование газовой котельной "Котельная №63/2" взамен ЦТП-6 (от котельной № 63)</t>
  </si>
  <si>
    <t>768.13.0502.00.0230</t>
  </si>
  <si>
    <t>Реализация инфраструктурных проектов за счет средств казначейского инфраструктурного кредита (строительство, реконструкция (модернизация) и
(или) замещение (на блочно-модульные)
котельных и (или) переключение нагрузок в
рамках технологического подключения (строительство и проектирование газовой котельной "Котельная №63/1"))</t>
  </si>
  <si>
    <t>Строительство и проектирование газовой котельной "Котельная №63/1" взамен ЦТП-5 (от котельной № 63)</t>
  </si>
  <si>
    <t>768.13.0502.00.0231</t>
  </si>
  <si>
    <t>Реализация инфраструктурных проектов за счет средств краевого бюджета, за исключением казначейских инфраструктурных кредитов (строительство, реконструкция (модернизация) и
(или) замещение (на блочно-модульные)
котельных и (или) переключение нагрузок в
рамках технологического подключения (строительство и проектирование модульной котельной в районе ул. Тополевая))</t>
  </si>
  <si>
    <t>13404К7518</t>
  </si>
  <si>
    <t>ПСД+СМР</t>
  </si>
  <si>
    <t>В соответствии с Протоколом штаба от 29.01.2026 № 5пр. Средства КБ для последующего замещения КИК</t>
  </si>
  <si>
    <t>Реализация инфраструктурных проектов за счет средств краевого бюджета, за исключением казначейских инфраструктурных кредитов (строительство, реконструкция (модернизация) и
(или) замещение (на блочно-модульные)
котельных и (или) переключение нагрузок в
рамках технологического подключения (строительство и проектирование газовой котельной "Котельная №63/2"))</t>
  </si>
  <si>
    <t>13404К7519</t>
  </si>
  <si>
    <t>Реализация инфраструктурных проектов за счет средств краевого бюджета, за исключением казначейских инфраструктурных кредитов (строительство, реконструкция (модернизация) и
(или) замещение (на блочно-модульные)
котельных и (или) переключение нагрузок в
рамках технологического подключения (строительство и проектирование газовой котельной "Котельная №63/1"))</t>
  </si>
  <si>
    <t>13404К7520</t>
  </si>
  <si>
    <t>министерство энергетики и газоснабжения Приморского края</t>
  </si>
  <si>
    <t>Создание и развитие системы газоснабжения муниципальных образований</t>
  </si>
  <si>
    <t>1340192280</t>
  </si>
  <si>
    <t>Распределительный газопровод от ГРП «Пригород-1» для газоснабжения муниципальной котельной № 61, расположенной по адресу: г. Владивосток, ул. 2-ая Шоссейная, в районе д. 1 а. 2-й этап строительства</t>
  </si>
  <si>
    <t>787.13.0502.04.015</t>
  </si>
  <si>
    <t>СМР</t>
  </si>
  <si>
    <t>Восстановление неосвоенных остатков 2025 года. Объект завершен. Необходимо произвести расчет.</t>
  </si>
  <si>
    <t>Реализация инфраструктурных проектов за счет средств казначейского инфраструктурного кредита (Строительство, реконструкция, замена устаревшего (изношенного) оборудования и капитальный ремонт объектов электроснабжения (строительство центра питания и распределительной сети в рамках осуществления технологического присоединения))</t>
  </si>
  <si>
    <t>1340297515</t>
  </si>
  <si>
    <t>Строительство центра питания 110 кВ и распределительной сети в рамках осуществления технологического присоединения</t>
  </si>
  <si>
    <t>787.13.0502.04.002</t>
  </si>
  <si>
    <t>Разработка ПСД в рамках КИК. СМР с 2028 года - 2,7 млрд рублей</t>
  </si>
  <si>
    <t>Капитальные вложения в объекты государственной собственности субъектов Российской Федерации</t>
  </si>
  <si>
    <t>1222ЦR1110</t>
  </si>
  <si>
    <t>Строительство автомобильной дороги Владивосток - Находка - порт Восточный на участке км 18+500 - км 40+800 в Приморском крае, софинансируемой из федерального бюджета</t>
  </si>
  <si>
    <t>754.12.0409.00.121</t>
  </si>
  <si>
    <t>Уменьшение в связи с сокращением средств федерального бюджета на основании соглашения от 21.04.2026 108-09-2026-040/1</t>
  </si>
  <si>
    <t>Проектирование, строительство (реконструкция) автомобильных дорог общего пользования населенных пунктов</t>
  </si>
  <si>
    <t>124089Д007</t>
  </si>
  <si>
    <t>Строительство объездной дороги местного значения в обход морского курорта</t>
  </si>
  <si>
    <t>754.12.0409.29.495</t>
  </si>
  <si>
    <t>Хасанский муниципальный округ</t>
  </si>
  <si>
    <t>Восстановление средств в рамках заключенного контракта.</t>
  </si>
  <si>
    <t>Реконструкция мостового перехода через р. Партизанская на км 11+576 автомобильной дороги Находка - Лазо - Ольга - Кавалерово в Приморском крае</t>
  </si>
  <si>
    <t>754.12.0409.00.021</t>
  </si>
  <si>
    <t>Увеличение на тех. присоединение с ДРСК</t>
  </si>
  <si>
    <t>Реконструкция мостового перехода через р. Шкотовка на км 41+170 автомобильной дороги Артем - Находка - порт Восточный в Приморском крае</t>
  </si>
  <si>
    <t>754.12.0409.00.032</t>
  </si>
  <si>
    <t xml:space="preserve">Исполнение обязательств в рамках заключенного контракта
</t>
  </si>
  <si>
    <t>Реализация региональных программ модернизации первичного звена здравоохранения</t>
  </si>
  <si>
    <t>011Д153650</t>
  </si>
  <si>
    <t>Строительство поликлиники в с. Новопокровка Красноармейского муниципального округа Приморского края, КГБУЗ "Красноармейская ЦРБ", в том числе проектно-изыскательские работы</t>
  </si>
  <si>
    <t>775.01.0902.00.031</t>
  </si>
  <si>
    <t>В соответствии с уведомлением от 20.03.2026</t>
  </si>
  <si>
    <t>Строительство поликлиники в с. Яковлевка Яковлевского муниципального округа Приморского края, КГБУЗ "Арсеньевская ГБ", в том числе проектно-изыскательские работы</t>
  </si>
  <si>
    <t>775.01.0902.00.033</t>
  </si>
  <si>
    <t>Строительство, реконструкция и приобретение зданий муниципальных общеобразовательных организаций</t>
  </si>
  <si>
    <t>0242292040</t>
  </si>
  <si>
    <t>Реконструкция муниципального бюджетного общеобразовательного учреждения "Воздвиженская общеобразовательная школа № 1"</t>
  </si>
  <si>
    <t>775.02.0702.11.005</t>
  </si>
  <si>
    <t>Уссурийский городской округ</t>
  </si>
  <si>
    <t>В связи с обращением Уссурийского ГО об удорожании объекта</t>
  </si>
  <si>
    <t>Строительство общеобразовательного центра на 1750 мест в Надеждинском муниципальном районе (детский сад на 650 мест, школа на 1100 мест)</t>
  </si>
  <si>
    <t>775.02.0702.20.075</t>
  </si>
  <si>
    <t>Надеждинский муниципальный округ</t>
  </si>
  <si>
    <t>Перераспределение средств по годам в соответствии с заключенным контрактом</t>
  </si>
  <si>
    <t>Строительство школы "Средняя общеобразовательная школа на 80 мест в пгт Светлая"</t>
  </si>
  <si>
    <t>775.02.0702.27.037</t>
  </si>
  <si>
    <t>Тернейский муниципальный округ</t>
  </si>
  <si>
    <t>В целях ввода объекта в эксплуатацию</t>
  </si>
  <si>
    <t>Создание новых мест в общеобразовательных организациях в связи с ростом числа обучающихся, вызванным демографическим фактором, за счёт средств краевого бюджета</t>
  </si>
  <si>
    <t>02422А3050</t>
  </si>
  <si>
    <t>Общеобразовательная школа на 1100 мест по адресу: ул. Чичерина, 155, г. Уссурийск Приморского края</t>
  </si>
  <si>
    <t>775.02.0702.00.014</t>
  </si>
  <si>
    <t>В целях заключения контракта на достройку объекта</t>
  </si>
  <si>
    <t>Реализация инфраструктурных проектов за счет средств казначейского инфраструктурного кредита (Музейный и театрально-образовательный комплекс г. Владивосток (реконструкция улично-дорожной сети))</t>
  </si>
  <si>
    <t>0640297513</t>
  </si>
  <si>
    <t>Инфраструктурный проект в целях обеспечения связанного с ним инвестиционного проекта «Музейный и театрально-образовательный комплекс в г. Владивосток». Реконструкция улично-дорожной сети в районе музейно-театрального комплекса (ул. Аксаковская), в г. Владивостоке</t>
  </si>
  <si>
    <t>775.06.0409.04.0101</t>
  </si>
  <si>
    <t>СМР/КИК</t>
  </si>
  <si>
    <t>В связи с отказом от реализации мероприятия и возврата КИК</t>
  </si>
  <si>
    <t>Реализация мероприятий, источником финансового обеспечения которых являются специальные казначейские кредиты из федерального бюджета (строительство, реконструкция (модернизация), капитальный ремонт объектов коммунальной, транспортной инфраструктур, приобретение подвижного состава городского транспорта общего пользования, технологическое присоединение к сетям инженерно-технического обеспечения, выполнение работ по благоустройству территорий)</t>
  </si>
  <si>
    <t>0641897007</t>
  </si>
  <si>
    <t>Строительство транспортной развязки в районе «Зеленый угол». 1 этап</t>
  </si>
  <si>
    <t>775.06.0409.04.069</t>
  </si>
  <si>
    <t>СМР/СКК</t>
  </si>
  <si>
    <t>Протокол заседания президиума (штаба) Правительственной комиссии по региональному развитию в РФ от 20.08.2025 № 106пр</t>
  </si>
  <si>
    <t>Создание и модернизация объектов спортивной инфраструктуры региональной собственности для занятий физической культурой и спортом (строительство крытого футбольного манежа в г. Владивостоке, в том числе проектно-изыскательские работы)</t>
  </si>
  <si>
    <t>0940141391</t>
  </si>
  <si>
    <t>Строительство крытого футбольного манежа в г.Владивостоке, в том числе проектно-изыскательские работы</t>
  </si>
  <si>
    <t>775.09.1102.00.013</t>
  </si>
  <si>
    <t>Перераспределение за бюджетный цикл в связи с отсутствием заключенного контракта</t>
  </si>
  <si>
    <t>Расчеты за счет средств :федеральный бюджет (субсидии, субвенции, иные межбюджетные трансферты) всего, в том числе</t>
  </si>
  <si>
    <t>Предложения в адресную инвестиционную программу 2026-2028 гг. по изменению бюджетных ассигнований по расходам инвестиционного характера (руб.)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</si>
</sst>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color indexed="64"/>
      <name val="Times New Roman"/>
    </font>
    <font>
      <b/>
      <sz val="14"/>
      <color indexed="64"/>
      <name val="Times New Roman"/>
    </font>
    <font>
      <b/>
      <sz val="10"/>
      <color indexed="64"/>
      <name val="Times New Roman"/>
    </font>
    <font>
      <i/>
      <sz val="10"/>
      <color indexed="64"/>
      <name val="Times New Roman"/>
    </font>
    <font>
      <b/>
      <sz val="14"/>
      <color indexed="64"/>
      <name val="Times New Roman"/>
      <family val="1"/>
      <charset val="204"/>
    </font>
  </fonts>
  <fills count="6">
    <fill>
      <patternFill patternType="none"/>
    </fill>
    <fill>
      <patternFill patternType="gray125"/>
    </fill>
    <fill>
      <patternFill patternType="solid">
        <fgColor rgb="FFDDE8CB"/>
        <bgColor rgb="FFFFDAB9"/>
      </patternFill>
    </fill>
    <fill>
      <patternFill patternType="solid">
        <fgColor rgb="FFFFDAB9"/>
        <bgColor rgb="FFDDE8CB"/>
      </patternFill>
    </fill>
    <fill>
      <patternFill patternType="solid">
        <fgColor rgb="FFF0FFF0"/>
        <bgColor rgb="FFFFFACD"/>
      </patternFill>
    </fill>
    <fill>
      <patternFill patternType="solid">
        <fgColor rgb="FFFFFACD"/>
        <bgColor rgb="FFF0FFF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top" wrapText="1"/>
    </xf>
  </cellStyleXfs>
  <cellXfs count="32">
    <xf numFmtId="0" fontId="0" fillId="0" borderId="0" xfId="0">
      <alignment vertical="top" wrapText="1"/>
    </xf>
    <xf numFmtId="0" fontId="2"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Alignment="1" applyProtection="1">
      <alignment vertical="top" wrapText="1"/>
    </xf>
    <xf numFmtId="0" fontId="0" fillId="2" borderId="0" xfId="0" applyFill="1" applyAlignment="1" applyProtection="1">
      <alignment vertical="top" wrapText="1"/>
    </xf>
    <xf numFmtId="0" fontId="2"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0" fillId="3" borderId="1" xfId="0" applyFont="1" applyFill="1" applyBorder="1" applyAlignment="1" applyProtection="1">
      <alignment horizontal="center" vertical="top" wrapText="1"/>
    </xf>
    <xf numFmtId="0" fontId="0" fillId="3" borderId="1" xfId="0" applyFont="1" applyFill="1" applyBorder="1" applyAlignment="1" applyProtection="1">
      <alignment horizontal="center" vertical="center" wrapText="1"/>
    </xf>
    <xf numFmtId="4" fontId="0" fillId="3" borderId="1" xfId="0" applyNumberFormat="1" applyFont="1" applyFill="1" applyBorder="1" applyAlignment="1" applyProtection="1">
      <alignment horizontal="center" vertical="top" wrapText="1"/>
    </xf>
    <xf numFmtId="0" fontId="2" fillId="0" borderId="1" xfId="0" applyFont="1" applyBorder="1" applyAlignment="1" applyProtection="1">
      <alignment horizontal="center" vertical="top" wrapText="1"/>
    </xf>
    <xf numFmtId="4" fontId="2" fillId="0" borderId="1" xfId="0" applyNumberFormat="1" applyFont="1" applyBorder="1" applyAlignment="1" applyProtection="1">
      <alignment horizontal="center" vertical="top" wrapText="1"/>
    </xf>
    <xf numFmtId="0" fontId="3" fillId="0" borderId="1" xfId="0" applyFont="1" applyBorder="1" applyAlignment="1" applyProtection="1">
      <alignment horizontal="center" vertical="top" wrapText="1"/>
    </xf>
    <xf numFmtId="0" fontId="3" fillId="0" borderId="1" xfId="0" applyFont="1" applyBorder="1" applyAlignment="1" applyProtection="1">
      <alignment horizontal="center" vertical="center" wrapText="1"/>
    </xf>
    <xf numFmtId="4" fontId="3" fillId="0" borderId="1" xfId="0" applyNumberFormat="1" applyFont="1" applyBorder="1" applyAlignment="1" applyProtection="1">
      <alignment horizontal="center" vertical="top" wrapText="1"/>
    </xf>
    <xf numFmtId="0" fontId="0" fillId="0" borderId="1" xfId="0" applyFont="1" applyBorder="1" applyAlignment="1" applyProtection="1">
      <alignment horizontal="center" vertical="top" wrapText="1"/>
    </xf>
    <xf numFmtId="0" fontId="0" fillId="0" borderId="1" xfId="0" applyFont="1" applyBorder="1" applyAlignment="1" applyProtection="1">
      <alignment horizontal="center" vertical="center" wrapText="1"/>
    </xf>
    <xf numFmtId="4" fontId="0" fillId="0" borderId="1" xfId="0" applyNumberFormat="1" applyFont="1" applyBorder="1" applyAlignment="1" applyProtection="1">
      <alignment horizontal="center" vertical="top" wrapText="1"/>
    </xf>
    <xf numFmtId="0" fontId="2" fillId="2" borderId="1" xfId="0" applyFont="1" applyFill="1" applyBorder="1" applyAlignment="1" applyProtection="1">
      <alignment horizontal="center" vertical="center" wrapText="1"/>
    </xf>
    <xf numFmtId="0" fontId="0" fillId="4" borderId="1" xfId="0" applyFont="1" applyFill="1" applyBorder="1" applyAlignment="1" applyProtection="1">
      <alignment horizontal="center" vertical="center" wrapText="1"/>
    </xf>
    <xf numFmtId="4" fontId="0" fillId="4" borderId="1" xfId="0"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top" wrapText="1"/>
    </xf>
    <xf numFmtId="0" fontId="0" fillId="5" borderId="1" xfId="0" applyFont="1" applyFill="1" applyBorder="1" applyAlignment="1" applyProtection="1">
      <alignment horizontal="center" vertical="center" wrapText="1"/>
    </xf>
    <xf numFmtId="4" fontId="0" fillId="5" borderId="1" xfId="0" applyNumberFormat="1" applyFont="1" applyFill="1" applyBorder="1" applyAlignment="1" applyProtection="1">
      <alignment horizontal="center" vertical="top" wrapText="1"/>
    </xf>
    <xf numFmtId="4" fontId="2" fillId="2" borderId="1" xfId="0" applyNumberFormat="1" applyFont="1" applyFill="1" applyBorder="1" applyAlignment="1" applyProtection="1">
      <alignment horizontal="center" vertical="top" wrapText="1"/>
    </xf>
    <xf numFmtId="4" fontId="3" fillId="2" borderId="1" xfId="0" applyNumberFormat="1" applyFont="1" applyFill="1" applyBorder="1" applyAlignment="1" applyProtection="1">
      <alignment horizontal="center" vertical="top" wrapText="1"/>
    </xf>
    <xf numFmtId="4" fontId="0" fillId="2" borderId="1" xfId="0" applyNumberFormat="1" applyFont="1" applyFill="1" applyBorder="1" applyAlignment="1" applyProtection="1">
      <alignment horizontal="center" vertical="top" wrapText="1"/>
    </xf>
    <xf numFmtId="0" fontId="0" fillId="0" borderId="1" xfId="0" applyBorder="1" applyAlignment="1" applyProtection="1">
      <alignment vertical="top" wrapText="1"/>
    </xf>
    <xf numFmtId="0" fontId="0" fillId="0" borderId="0" xfId="0" applyFill="1">
      <alignment vertical="top" wrapText="1"/>
    </xf>
    <xf numFmtId="0" fontId="4" fillId="0" borderId="0" xfId="0" applyFont="1" applyFill="1" applyAlignment="1" applyProtection="1">
      <alignment horizontal="center" vertical="top"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Liberation Sans"/>
        <a:cs typeface="Liberation Sans"/>
      </a:majorFont>
      <a:minorFont>
        <a:latin typeface="Calibri"/>
        <a:ea typeface="Liberation Sans"/>
        <a:cs typeface="Liberation Sans"/>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V110"/>
  <sheetViews>
    <sheetView tabSelected="1" view="pageBreakPreview" zoomScale="50" zoomScaleNormal="65" zoomScalePageLayoutView="50" workbookViewId="0">
      <selection activeCell="J134" sqref="J134"/>
    </sheetView>
  </sheetViews>
  <sheetFormatPr defaultColWidth="8.83203125" defaultRowHeight="15" customHeight="1" x14ac:dyDescent="0.2"/>
  <cols>
    <col min="1" max="1" width="76" style="3" customWidth="1"/>
    <col min="2" max="2" width="11.33203125" style="3" customWidth="1"/>
    <col min="3" max="3" width="9.33203125" style="3" customWidth="1"/>
    <col min="4" max="4" width="11.83203125" style="3" customWidth="1"/>
    <col min="5" max="5" width="18.33203125" style="3" customWidth="1"/>
    <col min="6" max="6" width="18.1640625" style="3" customWidth="1"/>
    <col min="7" max="7" width="17.6640625" style="3" customWidth="1"/>
    <col min="8" max="8" width="17.1640625" style="3" customWidth="1"/>
    <col min="9" max="9" width="28.5" style="4" customWidth="1"/>
    <col min="10" max="11" width="17.6640625" style="3" customWidth="1"/>
    <col min="12" max="12" width="5.5" style="3" customWidth="1"/>
    <col min="13" max="13" width="14.1640625" style="4" customWidth="1"/>
    <col min="14" max="15" width="17.6640625" style="3" customWidth="1"/>
    <col min="16" max="16" width="7.1640625" style="3" customWidth="1"/>
    <col min="17" max="17" width="14.83203125" style="3" customWidth="1"/>
    <col min="18" max="18" width="17.6640625" style="3" customWidth="1"/>
    <col min="19" max="19" width="15" style="3" hidden="1" customWidth="1"/>
    <col min="20" max="21" width="16.5" style="3" hidden="1" customWidth="1"/>
    <col min="22" max="22" width="39.83203125" style="3" customWidth="1"/>
  </cols>
  <sheetData>
    <row r="1" spans="1:22" s="28" customFormat="1" ht="27" customHeight="1" x14ac:dyDescent="0.2">
      <c r="A1" s="29" t="s">
        <v>185</v>
      </c>
      <c r="B1" s="29"/>
      <c r="C1" s="29"/>
      <c r="D1" s="29"/>
      <c r="E1" s="29"/>
      <c r="F1" s="29"/>
      <c r="G1" s="29"/>
      <c r="H1" s="29"/>
      <c r="I1" s="29"/>
      <c r="J1" s="29"/>
      <c r="K1" s="29"/>
      <c r="L1" s="29"/>
      <c r="M1" s="29"/>
      <c r="N1" s="29"/>
      <c r="O1" s="29"/>
      <c r="P1" s="29"/>
      <c r="Q1" s="29"/>
      <c r="R1" s="29"/>
      <c r="S1" s="29"/>
      <c r="T1" s="29"/>
      <c r="U1" s="29"/>
      <c r="V1" s="29"/>
    </row>
    <row r="2" spans="1:22" ht="20.25" customHeight="1" x14ac:dyDescent="0.2">
      <c r="A2" s="2"/>
      <c r="B2" s="2"/>
      <c r="C2" s="2"/>
      <c r="D2" s="2"/>
      <c r="E2" s="2"/>
      <c r="F2" s="2"/>
      <c r="G2" s="2"/>
      <c r="H2" s="2"/>
      <c r="I2" s="2"/>
      <c r="J2" s="5"/>
      <c r="K2" s="5"/>
      <c r="L2" s="5"/>
      <c r="M2" s="5"/>
      <c r="N2" s="5"/>
      <c r="O2" s="5"/>
      <c r="P2" s="5"/>
      <c r="Q2" s="5"/>
      <c r="R2" s="5"/>
      <c r="S2" s="5"/>
      <c r="T2" s="5"/>
      <c r="U2" s="5"/>
      <c r="V2" s="5"/>
    </row>
    <row r="3" spans="1:22" ht="21.75" customHeight="1" x14ac:dyDescent="0.2">
      <c r="A3" s="2" t="s">
        <v>0</v>
      </c>
      <c r="B3" s="2"/>
      <c r="C3" s="2"/>
      <c r="D3" s="2"/>
      <c r="E3" s="2"/>
      <c r="F3" s="2"/>
      <c r="G3" s="2"/>
      <c r="H3" s="2"/>
      <c r="I3" s="2"/>
      <c r="J3" s="5"/>
      <c r="K3" s="5"/>
      <c r="L3" s="5"/>
      <c r="M3" s="5"/>
      <c r="N3" s="5"/>
      <c r="O3" s="5"/>
      <c r="P3" s="5"/>
      <c r="Q3" s="5"/>
      <c r="R3" s="5"/>
      <c r="S3" s="5"/>
      <c r="T3" s="5"/>
      <c r="U3" s="5"/>
      <c r="V3" s="5"/>
    </row>
    <row r="4" spans="1:22" ht="12.75" customHeight="1" x14ac:dyDescent="0.2">
      <c r="A4" s="5"/>
      <c r="B4" s="5"/>
      <c r="C4" s="5"/>
      <c r="D4" s="5"/>
      <c r="E4" s="5"/>
      <c r="F4" s="5"/>
      <c r="G4" s="5"/>
      <c r="H4" s="5"/>
      <c r="I4" s="5"/>
      <c r="J4" s="5"/>
      <c r="K4" s="5"/>
      <c r="L4" s="5"/>
      <c r="M4" s="5"/>
      <c r="N4" s="5"/>
      <c r="O4" s="5"/>
      <c r="P4" s="5"/>
      <c r="Q4" s="5"/>
      <c r="R4" s="5"/>
      <c r="S4" s="5"/>
      <c r="T4" s="5"/>
      <c r="U4" s="5"/>
      <c r="V4" s="5"/>
    </row>
    <row r="5" spans="1:22" ht="15" customHeight="1" x14ac:dyDescent="0.2">
      <c r="A5" s="1" t="s">
        <v>1</v>
      </c>
      <c r="B5" s="1" t="s">
        <v>2</v>
      </c>
      <c r="C5" s="1" t="s">
        <v>3</v>
      </c>
      <c r="D5" s="1" t="s">
        <v>4</v>
      </c>
      <c r="E5" s="1" t="s">
        <v>5</v>
      </c>
      <c r="F5" s="1" t="s">
        <v>6</v>
      </c>
      <c r="G5" s="1"/>
      <c r="H5" s="1"/>
      <c r="I5" s="1" t="s">
        <v>7</v>
      </c>
      <c r="J5" s="5"/>
      <c r="K5" s="5"/>
      <c r="L5" s="5"/>
      <c r="M5" s="5"/>
      <c r="N5" s="5"/>
      <c r="O5" s="5"/>
      <c r="P5" s="5"/>
      <c r="Q5" s="5"/>
      <c r="R5" s="5"/>
      <c r="S5" s="5"/>
      <c r="T5" s="5"/>
      <c r="U5" s="5"/>
      <c r="V5" s="5"/>
    </row>
    <row r="6" spans="1:22" ht="38.85" customHeight="1" x14ac:dyDescent="0.2">
      <c r="A6" s="1"/>
      <c r="B6" s="1"/>
      <c r="C6" s="1"/>
      <c r="D6" s="1"/>
      <c r="E6" s="1"/>
      <c r="F6" s="6" t="s">
        <v>8</v>
      </c>
      <c r="G6" s="6" t="s">
        <v>9</v>
      </c>
      <c r="H6" s="6" t="s">
        <v>10</v>
      </c>
      <c r="I6" s="1"/>
      <c r="J6" s="5"/>
      <c r="K6" s="5"/>
      <c r="L6" s="5"/>
      <c r="M6" s="5"/>
      <c r="N6" s="5"/>
      <c r="O6" s="5"/>
      <c r="P6" s="5"/>
      <c r="Q6" s="5"/>
      <c r="R6" s="5"/>
      <c r="S6" s="5"/>
      <c r="T6" s="5"/>
      <c r="U6" s="5"/>
      <c r="V6" s="5"/>
    </row>
    <row r="7" spans="1:22" ht="12.75" x14ac:dyDescent="0.2">
      <c r="A7" s="7" t="s">
        <v>11</v>
      </c>
      <c r="B7" s="8" t="s">
        <v>12</v>
      </c>
      <c r="C7" s="8" t="s">
        <v>12</v>
      </c>
      <c r="D7" s="8" t="s">
        <v>12</v>
      </c>
      <c r="E7" s="7"/>
      <c r="F7" s="9">
        <v>8131419369.2399998</v>
      </c>
      <c r="G7" s="9">
        <v>0</v>
      </c>
      <c r="H7" s="9">
        <v>8131419369.2399998</v>
      </c>
      <c r="I7" s="7"/>
      <c r="J7" s="5"/>
      <c r="K7" s="5"/>
      <c r="L7" s="5"/>
      <c r="M7" s="5"/>
      <c r="N7" s="5"/>
      <c r="O7" s="5"/>
      <c r="P7" s="5"/>
      <c r="Q7" s="5"/>
      <c r="R7" s="5"/>
      <c r="S7" s="5"/>
      <c r="T7" s="5"/>
      <c r="U7" s="5"/>
      <c r="V7" s="5"/>
    </row>
    <row r="8" spans="1:22" ht="12.75" x14ac:dyDescent="0.2">
      <c r="A8" s="10" t="s">
        <v>13</v>
      </c>
      <c r="B8" s="6" t="s">
        <v>12</v>
      </c>
      <c r="C8" s="6" t="s">
        <v>12</v>
      </c>
      <c r="D8" s="6" t="s">
        <v>12</v>
      </c>
      <c r="E8" s="10"/>
      <c r="F8" s="11">
        <v>3305417936.4000001</v>
      </c>
      <c r="G8" s="11">
        <v>-1209896.27</v>
      </c>
      <c r="H8" s="11">
        <v>3304208040.1300001</v>
      </c>
      <c r="I8" s="10"/>
      <c r="J8" s="5"/>
      <c r="K8" s="5"/>
      <c r="L8" s="5"/>
      <c r="M8" s="5"/>
      <c r="N8" s="5"/>
      <c r="O8" s="5"/>
      <c r="P8" s="5"/>
      <c r="Q8" s="5"/>
      <c r="R8" s="5"/>
      <c r="S8" s="5"/>
      <c r="T8" s="5"/>
      <c r="U8" s="5"/>
      <c r="V8" s="5"/>
    </row>
    <row r="9" spans="1:22" ht="25.5" x14ac:dyDescent="0.2">
      <c r="A9" s="12" t="s">
        <v>14</v>
      </c>
      <c r="B9" s="13" t="s">
        <v>15</v>
      </c>
      <c r="C9" s="13" t="s">
        <v>16</v>
      </c>
      <c r="D9" s="13" t="s">
        <v>12</v>
      </c>
      <c r="E9" s="12"/>
      <c r="F9" s="14">
        <v>213083115.97999999</v>
      </c>
      <c r="G9" s="14">
        <v>-1209896.27</v>
      </c>
      <c r="H9" s="14">
        <v>211873219.71000001</v>
      </c>
      <c r="I9" s="12"/>
      <c r="J9" s="5"/>
      <c r="K9" s="5"/>
      <c r="L9" s="5"/>
      <c r="M9" s="5"/>
      <c r="N9" s="5"/>
      <c r="O9" s="5"/>
      <c r="P9" s="5"/>
      <c r="Q9" s="5"/>
      <c r="R9" s="5"/>
      <c r="S9" s="5"/>
      <c r="T9" s="5"/>
      <c r="U9" s="5"/>
      <c r="V9" s="5"/>
    </row>
    <row r="10" spans="1:22" ht="38.25" x14ac:dyDescent="0.2">
      <c r="A10" s="15" t="s">
        <v>17</v>
      </c>
      <c r="B10" s="16"/>
      <c r="C10" s="16"/>
      <c r="D10" s="16" t="s">
        <v>18</v>
      </c>
      <c r="E10" s="15" t="s">
        <v>19</v>
      </c>
      <c r="F10" s="17">
        <v>1209896.27</v>
      </c>
      <c r="G10" s="17">
        <v>-1209896.27</v>
      </c>
      <c r="H10" s="17">
        <v>0</v>
      </c>
      <c r="I10" s="15" t="s">
        <v>20</v>
      </c>
      <c r="J10" s="5"/>
      <c r="K10" s="5"/>
      <c r="L10" s="5"/>
      <c r="M10" s="5"/>
      <c r="N10" s="5"/>
      <c r="O10" s="5"/>
      <c r="P10" s="5"/>
      <c r="Q10" s="5"/>
      <c r="R10" s="5"/>
      <c r="S10" s="5"/>
      <c r="T10" s="5"/>
      <c r="U10" s="5"/>
      <c r="V10" s="5"/>
    </row>
    <row r="11" spans="1:22" ht="12.75" x14ac:dyDescent="0.2">
      <c r="A11" s="10" t="s">
        <v>21</v>
      </c>
      <c r="B11" s="6" t="s">
        <v>12</v>
      </c>
      <c r="C11" s="6" t="s">
        <v>12</v>
      </c>
      <c r="D11" s="6" t="s">
        <v>12</v>
      </c>
      <c r="E11" s="10"/>
      <c r="F11" s="11">
        <v>37860692.25</v>
      </c>
      <c r="G11" s="11">
        <v>0</v>
      </c>
      <c r="H11" s="11">
        <v>37860692.25</v>
      </c>
      <c r="I11" s="10"/>
      <c r="J11" s="5"/>
      <c r="K11" s="5"/>
      <c r="L11" s="5"/>
      <c r="M11" s="5"/>
      <c r="N11" s="5"/>
      <c r="O11" s="5"/>
      <c r="P11" s="5"/>
      <c r="Q11" s="5"/>
      <c r="R11" s="5"/>
      <c r="S11" s="5"/>
      <c r="T11" s="5"/>
      <c r="U11" s="5"/>
      <c r="V11" s="5"/>
    </row>
    <row r="12" spans="1:22" ht="63.75" x14ac:dyDescent="0.2">
      <c r="A12" s="12" t="s">
        <v>22</v>
      </c>
      <c r="B12" s="13" t="s">
        <v>23</v>
      </c>
      <c r="C12" s="13" t="s">
        <v>16</v>
      </c>
      <c r="D12" s="13" t="s">
        <v>12</v>
      </c>
      <c r="E12" s="12"/>
      <c r="F12" s="14">
        <v>37860692.25</v>
      </c>
      <c r="G12" s="14">
        <v>-37860692.25</v>
      </c>
      <c r="H12" s="14">
        <v>0</v>
      </c>
      <c r="I12" s="12"/>
      <c r="J12" s="5"/>
      <c r="K12" s="5"/>
      <c r="L12" s="5"/>
      <c r="M12" s="5"/>
      <c r="N12" s="5"/>
      <c r="O12" s="5"/>
      <c r="P12" s="5"/>
      <c r="Q12" s="5"/>
      <c r="R12" s="5"/>
      <c r="S12" s="5"/>
      <c r="T12" s="5"/>
      <c r="U12" s="5"/>
      <c r="V12" s="5"/>
    </row>
    <row r="13" spans="1:22" ht="38.25" x14ac:dyDescent="0.2">
      <c r="A13" s="15" t="s">
        <v>24</v>
      </c>
      <c r="B13" s="16"/>
      <c r="C13" s="16"/>
      <c r="D13" s="16" t="s">
        <v>25</v>
      </c>
      <c r="E13" s="15" t="s">
        <v>19</v>
      </c>
      <c r="F13" s="17">
        <v>37860692.25</v>
      </c>
      <c r="G13" s="17">
        <v>-37860692.25</v>
      </c>
      <c r="H13" s="17">
        <v>0</v>
      </c>
      <c r="I13" s="15" t="s">
        <v>20</v>
      </c>
      <c r="J13" s="5"/>
      <c r="K13" s="5"/>
      <c r="L13" s="5"/>
      <c r="M13" s="5"/>
      <c r="N13" s="5"/>
      <c r="O13" s="5"/>
      <c r="P13" s="5"/>
      <c r="Q13" s="5"/>
      <c r="R13" s="5"/>
      <c r="S13" s="5"/>
      <c r="T13" s="5"/>
      <c r="U13" s="5"/>
      <c r="V13" s="5"/>
    </row>
    <row r="14" spans="1:22" ht="63.75" x14ac:dyDescent="0.2">
      <c r="A14" s="12" t="s">
        <v>22</v>
      </c>
      <c r="B14" s="13" t="s">
        <v>26</v>
      </c>
      <c r="C14" s="13" t="s">
        <v>16</v>
      </c>
      <c r="D14" s="13" t="s">
        <v>12</v>
      </c>
      <c r="E14" s="12"/>
      <c r="F14" s="14">
        <v>0</v>
      </c>
      <c r="G14" s="14">
        <v>37860692.25</v>
      </c>
      <c r="H14" s="14">
        <v>37860692.25</v>
      </c>
      <c r="I14" s="12"/>
      <c r="J14" s="5"/>
      <c r="K14" s="5"/>
      <c r="L14" s="5"/>
      <c r="M14" s="5"/>
      <c r="N14" s="5"/>
      <c r="O14" s="5"/>
      <c r="P14" s="5"/>
      <c r="Q14" s="5"/>
      <c r="R14" s="5"/>
      <c r="S14" s="5"/>
      <c r="T14" s="5"/>
      <c r="U14" s="5"/>
      <c r="V14" s="5"/>
    </row>
    <row r="15" spans="1:22" ht="38.25" x14ac:dyDescent="0.2">
      <c r="A15" s="15" t="s">
        <v>24</v>
      </c>
      <c r="B15" s="16"/>
      <c r="C15" s="16"/>
      <c r="D15" s="16" t="s">
        <v>25</v>
      </c>
      <c r="E15" s="15" t="s">
        <v>19</v>
      </c>
      <c r="F15" s="17">
        <v>0</v>
      </c>
      <c r="G15" s="17">
        <v>37860692.25</v>
      </c>
      <c r="H15" s="17">
        <v>37860692.25</v>
      </c>
      <c r="I15" s="15" t="s">
        <v>20</v>
      </c>
      <c r="J15" s="5"/>
      <c r="K15" s="5"/>
      <c r="L15" s="5"/>
      <c r="M15" s="5"/>
      <c r="N15" s="5"/>
      <c r="O15" s="5"/>
      <c r="P15" s="5"/>
      <c r="Q15" s="5"/>
      <c r="R15" s="5"/>
      <c r="S15" s="5"/>
      <c r="T15" s="5"/>
      <c r="U15" s="5"/>
      <c r="V15" s="5"/>
    </row>
    <row r="16" spans="1:22" ht="12.75" x14ac:dyDescent="0.2">
      <c r="A16" s="10" t="s">
        <v>27</v>
      </c>
      <c r="B16" s="6" t="s">
        <v>12</v>
      </c>
      <c r="C16" s="6" t="s">
        <v>12</v>
      </c>
      <c r="D16" s="6" t="s">
        <v>12</v>
      </c>
      <c r="E16" s="10"/>
      <c r="F16" s="11">
        <v>0</v>
      </c>
      <c r="G16" s="11">
        <v>1268440.1000000001</v>
      </c>
      <c r="H16" s="11">
        <v>1268440.1000000001</v>
      </c>
      <c r="I16" s="10"/>
      <c r="J16" s="5"/>
      <c r="K16" s="5"/>
      <c r="L16" s="5"/>
      <c r="M16" s="5"/>
      <c r="N16" s="5"/>
      <c r="O16" s="5"/>
      <c r="P16" s="5"/>
      <c r="Q16" s="5"/>
      <c r="R16" s="5"/>
      <c r="S16" s="5"/>
      <c r="T16" s="5"/>
      <c r="U16" s="5"/>
      <c r="V16" s="5"/>
    </row>
    <row r="17" spans="1:22" ht="38.25" x14ac:dyDescent="0.2">
      <c r="A17" s="12" t="s">
        <v>28</v>
      </c>
      <c r="B17" s="13" t="s">
        <v>29</v>
      </c>
      <c r="C17" s="13" t="s">
        <v>16</v>
      </c>
      <c r="D17" s="13" t="s">
        <v>12</v>
      </c>
      <c r="E17" s="12"/>
      <c r="F17" s="14">
        <v>0</v>
      </c>
      <c r="G17" s="14">
        <v>1268440.1000000001</v>
      </c>
      <c r="H17" s="14">
        <v>1268440.1000000001</v>
      </c>
      <c r="I17" s="12"/>
      <c r="J17" s="5"/>
      <c r="K17" s="5"/>
      <c r="L17" s="5"/>
      <c r="M17" s="5"/>
      <c r="N17" s="5"/>
      <c r="O17" s="5"/>
      <c r="P17" s="5"/>
      <c r="Q17" s="5"/>
      <c r="R17" s="5"/>
      <c r="S17" s="5"/>
      <c r="T17" s="5"/>
      <c r="U17" s="5"/>
      <c r="V17" s="5"/>
    </row>
    <row r="18" spans="1:22" ht="25.5" x14ac:dyDescent="0.2">
      <c r="A18" s="15" t="s">
        <v>30</v>
      </c>
      <c r="B18" s="16"/>
      <c r="C18" s="16"/>
      <c r="D18" s="16" t="s">
        <v>31</v>
      </c>
      <c r="E18" s="15" t="s">
        <v>19</v>
      </c>
      <c r="F18" s="17">
        <v>0</v>
      </c>
      <c r="G18" s="17">
        <v>1268440.1000000001</v>
      </c>
      <c r="H18" s="17">
        <v>1268440.1000000001</v>
      </c>
      <c r="I18" s="15" t="s">
        <v>20</v>
      </c>
      <c r="J18" s="5"/>
      <c r="K18" s="5"/>
      <c r="L18" s="5"/>
      <c r="M18" s="5"/>
      <c r="N18" s="5"/>
      <c r="O18" s="5"/>
      <c r="P18" s="5"/>
      <c r="Q18" s="5"/>
      <c r="R18" s="5"/>
      <c r="S18" s="5"/>
      <c r="T18" s="5"/>
      <c r="U18" s="5"/>
      <c r="V18" s="5"/>
    </row>
    <row r="19" spans="1:22" ht="12.75" x14ac:dyDescent="0.2">
      <c r="A19" s="10" t="s">
        <v>32</v>
      </c>
      <c r="B19" s="6" t="s">
        <v>12</v>
      </c>
      <c r="C19" s="6" t="s">
        <v>12</v>
      </c>
      <c r="D19" s="6" t="s">
        <v>12</v>
      </c>
      <c r="E19" s="10"/>
      <c r="F19" s="11">
        <v>1167408970.1900001</v>
      </c>
      <c r="G19" s="11">
        <v>-58543.83</v>
      </c>
      <c r="H19" s="11">
        <v>1167350426.3599999</v>
      </c>
      <c r="I19" s="10"/>
      <c r="J19" s="5"/>
      <c r="K19" s="5"/>
      <c r="L19" s="5"/>
      <c r="M19" s="5"/>
      <c r="N19" s="5"/>
      <c r="O19" s="5"/>
      <c r="P19" s="5"/>
      <c r="Q19" s="5"/>
      <c r="R19" s="5"/>
      <c r="S19" s="5"/>
      <c r="T19" s="5"/>
      <c r="U19" s="5"/>
      <c r="V19" s="5"/>
    </row>
    <row r="20" spans="1:22" ht="63.75" x14ac:dyDescent="0.2">
      <c r="A20" s="12" t="s">
        <v>33</v>
      </c>
      <c r="B20" s="13" t="s">
        <v>34</v>
      </c>
      <c r="C20" s="13" t="s">
        <v>16</v>
      </c>
      <c r="D20" s="13" t="s">
        <v>12</v>
      </c>
      <c r="E20" s="12"/>
      <c r="F20" s="14">
        <v>14912177.4</v>
      </c>
      <c r="G20" s="14">
        <v>-4261580.2699999996</v>
      </c>
      <c r="H20" s="14">
        <v>10650597.130000001</v>
      </c>
      <c r="I20" s="12"/>
      <c r="J20" s="5"/>
      <c r="K20" s="5"/>
      <c r="L20" s="5"/>
      <c r="M20" s="5"/>
      <c r="N20" s="5"/>
      <c r="O20" s="5"/>
      <c r="P20" s="5"/>
      <c r="Q20" s="5"/>
      <c r="R20" s="5"/>
      <c r="S20" s="5"/>
      <c r="T20" s="5"/>
      <c r="U20" s="5"/>
      <c r="V20" s="5"/>
    </row>
    <row r="21" spans="1:22" ht="38.25" x14ac:dyDescent="0.2">
      <c r="A21" s="15" t="s">
        <v>35</v>
      </c>
      <c r="B21" s="16"/>
      <c r="C21" s="16"/>
      <c r="D21" s="16" t="s">
        <v>36</v>
      </c>
      <c r="E21" s="15" t="s">
        <v>19</v>
      </c>
      <c r="F21" s="17">
        <v>14912177.4</v>
      </c>
      <c r="G21" s="17">
        <v>-4261580.2699999996</v>
      </c>
      <c r="H21" s="17">
        <v>10650597.130000001</v>
      </c>
      <c r="I21" s="15" t="s">
        <v>20</v>
      </c>
      <c r="J21" s="5"/>
      <c r="K21" s="5"/>
      <c r="L21" s="5"/>
      <c r="M21" s="5"/>
      <c r="N21" s="5"/>
      <c r="O21" s="5"/>
      <c r="P21" s="5"/>
      <c r="Q21" s="5"/>
      <c r="R21" s="5"/>
      <c r="S21" s="5"/>
      <c r="T21" s="5"/>
      <c r="U21" s="5"/>
      <c r="V21" s="5"/>
    </row>
    <row r="22" spans="1:22" ht="25.5" x14ac:dyDescent="0.2">
      <c r="A22" s="12" t="s">
        <v>14</v>
      </c>
      <c r="B22" s="13" t="s">
        <v>37</v>
      </c>
      <c r="C22" s="13" t="s">
        <v>16</v>
      </c>
      <c r="D22" s="13" t="s">
        <v>12</v>
      </c>
      <c r="E22" s="12"/>
      <c r="F22" s="14">
        <v>239866767.44999999</v>
      </c>
      <c r="G22" s="14">
        <v>4203036.4400000004</v>
      </c>
      <c r="H22" s="14">
        <v>244069803.88999999</v>
      </c>
      <c r="I22" s="12"/>
      <c r="J22" s="5"/>
      <c r="K22" s="5"/>
      <c r="L22" s="5"/>
      <c r="M22" s="5"/>
      <c r="N22" s="5"/>
      <c r="O22" s="5"/>
      <c r="P22" s="5"/>
      <c r="Q22" s="5"/>
      <c r="R22" s="5"/>
      <c r="S22" s="5"/>
      <c r="T22" s="5"/>
      <c r="U22" s="5"/>
      <c r="V22" s="5"/>
    </row>
    <row r="23" spans="1:22" ht="25.5" x14ac:dyDescent="0.2">
      <c r="A23" s="15" t="s">
        <v>38</v>
      </c>
      <c r="B23" s="16"/>
      <c r="C23" s="16"/>
      <c r="D23" s="16" t="s">
        <v>39</v>
      </c>
      <c r="E23" s="15" t="s">
        <v>19</v>
      </c>
      <c r="F23" s="17">
        <v>0</v>
      </c>
      <c r="G23" s="17">
        <v>4203036.4400000004</v>
      </c>
      <c r="H23" s="17">
        <v>4203036.4400000004</v>
      </c>
      <c r="I23" s="15" t="s">
        <v>20</v>
      </c>
      <c r="J23" s="5"/>
      <c r="K23" s="5"/>
      <c r="L23" s="5"/>
      <c r="M23" s="5"/>
      <c r="N23" s="5"/>
      <c r="O23" s="5"/>
      <c r="P23" s="5"/>
      <c r="Q23" s="5"/>
      <c r="R23" s="5"/>
      <c r="S23" s="5"/>
      <c r="T23" s="5"/>
      <c r="U23" s="5"/>
      <c r="V23" s="5"/>
    </row>
    <row r="24" spans="1:22" ht="12.75" x14ac:dyDescent="0.2">
      <c r="A24" s="7" t="s">
        <v>40</v>
      </c>
      <c r="B24" s="8" t="s">
        <v>12</v>
      </c>
      <c r="C24" s="8" t="s">
        <v>12</v>
      </c>
      <c r="D24" s="8" t="s">
        <v>12</v>
      </c>
      <c r="E24" s="7"/>
      <c r="F24" s="9">
        <v>3572100675.5900002</v>
      </c>
      <c r="G24" s="9">
        <v>0</v>
      </c>
      <c r="H24" s="9">
        <v>3572100675.5900002</v>
      </c>
      <c r="I24" s="7"/>
      <c r="J24" s="5"/>
      <c r="K24" s="5"/>
      <c r="L24" s="5"/>
      <c r="M24" s="5"/>
      <c r="N24" s="5"/>
      <c r="O24" s="5"/>
      <c r="P24" s="5"/>
      <c r="Q24" s="5"/>
      <c r="R24" s="5"/>
      <c r="S24" s="5"/>
      <c r="T24" s="5"/>
      <c r="U24" s="5"/>
      <c r="V24" s="5"/>
    </row>
    <row r="25" spans="1:22" ht="12.75" x14ac:dyDescent="0.2">
      <c r="A25" s="10" t="s">
        <v>41</v>
      </c>
      <c r="B25" s="6" t="s">
        <v>12</v>
      </c>
      <c r="C25" s="6" t="s">
        <v>12</v>
      </c>
      <c r="D25" s="6" t="s">
        <v>12</v>
      </c>
      <c r="E25" s="10"/>
      <c r="F25" s="11">
        <v>3572100675.5900002</v>
      </c>
      <c r="G25" s="11">
        <v>0</v>
      </c>
      <c r="H25" s="11">
        <v>3572100675.5900002</v>
      </c>
      <c r="I25" s="10"/>
      <c r="J25" s="5"/>
      <c r="K25" s="5"/>
      <c r="L25" s="5"/>
      <c r="M25" s="5"/>
      <c r="N25" s="5"/>
      <c r="O25" s="5"/>
      <c r="P25" s="5"/>
      <c r="Q25" s="5"/>
      <c r="R25" s="5"/>
      <c r="S25" s="5"/>
      <c r="T25" s="5"/>
      <c r="U25" s="5"/>
      <c r="V25" s="5"/>
    </row>
    <row r="26" spans="1:22" ht="38.25" x14ac:dyDescent="0.2">
      <c r="A26" s="12" t="s">
        <v>42</v>
      </c>
      <c r="B26" s="13" t="s">
        <v>43</v>
      </c>
      <c r="C26" s="13" t="s">
        <v>16</v>
      </c>
      <c r="D26" s="13" t="s">
        <v>12</v>
      </c>
      <c r="E26" s="12"/>
      <c r="F26" s="14">
        <v>1588984876.3299999</v>
      </c>
      <c r="G26" s="14">
        <v>0</v>
      </c>
      <c r="H26" s="14">
        <v>1588984876.3299999</v>
      </c>
      <c r="I26" s="12"/>
      <c r="J26" s="5"/>
      <c r="K26" s="5"/>
      <c r="L26" s="5"/>
      <c r="M26" s="5"/>
      <c r="N26" s="5"/>
      <c r="O26" s="5"/>
      <c r="P26" s="5"/>
      <c r="Q26" s="5"/>
      <c r="R26" s="5"/>
      <c r="S26" s="5"/>
      <c r="T26" s="5"/>
      <c r="U26" s="5"/>
      <c r="V26" s="5"/>
    </row>
    <row r="27" spans="1:22" ht="25.5" x14ac:dyDescent="0.2">
      <c r="A27" s="15" t="s">
        <v>44</v>
      </c>
      <c r="B27" s="16"/>
      <c r="C27" s="16"/>
      <c r="D27" s="16" t="s">
        <v>45</v>
      </c>
      <c r="E27" s="15" t="s">
        <v>19</v>
      </c>
      <c r="F27" s="17">
        <v>0</v>
      </c>
      <c r="G27" s="17">
        <v>100000</v>
      </c>
      <c r="H27" s="17">
        <v>100000</v>
      </c>
      <c r="I27" s="15" t="s">
        <v>46</v>
      </c>
      <c r="J27" s="5"/>
      <c r="K27" s="5"/>
      <c r="L27" s="5"/>
      <c r="M27" s="5"/>
      <c r="N27" s="5"/>
      <c r="O27" s="5"/>
      <c r="P27" s="5"/>
      <c r="Q27" s="5"/>
      <c r="R27" s="5"/>
      <c r="S27" s="5"/>
      <c r="T27" s="5"/>
      <c r="U27" s="5"/>
      <c r="V27" s="5"/>
    </row>
    <row r="28" spans="1:22" ht="25.5" x14ac:dyDescent="0.2">
      <c r="A28" s="15" t="s">
        <v>47</v>
      </c>
      <c r="B28" s="16"/>
      <c r="C28" s="16"/>
      <c r="D28" s="16" t="s">
        <v>48</v>
      </c>
      <c r="E28" s="15" t="s">
        <v>19</v>
      </c>
      <c r="F28" s="17">
        <v>599574830</v>
      </c>
      <c r="G28" s="17">
        <v>-100000</v>
      </c>
      <c r="H28" s="17">
        <v>599474830</v>
      </c>
      <c r="I28" s="15" t="s">
        <v>46</v>
      </c>
      <c r="J28" s="5"/>
      <c r="K28" s="5"/>
      <c r="L28" s="5"/>
      <c r="M28" s="5"/>
      <c r="N28" s="5"/>
      <c r="O28" s="5"/>
      <c r="P28" s="5"/>
      <c r="Q28" s="5"/>
      <c r="R28" s="5"/>
      <c r="S28" s="5"/>
      <c r="T28" s="5"/>
      <c r="U28" s="5"/>
      <c r="V28" s="5"/>
    </row>
    <row r="29" spans="1:22" ht="12.75" customHeight="1" x14ac:dyDescent="0.2">
      <c r="A29" s="5"/>
      <c r="B29" s="5"/>
      <c r="C29" s="5"/>
      <c r="D29" s="5"/>
      <c r="E29" s="5"/>
      <c r="F29" s="5"/>
      <c r="G29" s="5"/>
      <c r="H29" s="5"/>
      <c r="I29" s="5"/>
      <c r="J29" s="5"/>
      <c r="K29" s="5"/>
      <c r="L29" s="5"/>
      <c r="M29" s="5"/>
      <c r="N29" s="5"/>
      <c r="O29" s="5"/>
      <c r="P29" s="5"/>
      <c r="Q29" s="5"/>
      <c r="R29" s="5"/>
      <c r="S29" s="5"/>
      <c r="T29" s="5"/>
      <c r="U29" s="5"/>
      <c r="V29" s="5"/>
    </row>
    <row r="30" spans="1:22" ht="12.75" customHeight="1" x14ac:dyDescent="0.2">
      <c r="A30" s="5"/>
      <c r="B30" s="5"/>
      <c r="C30" s="5"/>
      <c r="D30" s="5"/>
      <c r="E30" s="5"/>
      <c r="F30" s="5"/>
      <c r="G30" s="5"/>
      <c r="H30" s="5"/>
      <c r="I30" s="5"/>
      <c r="J30" s="5"/>
      <c r="K30" s="5"/>
      <c r="L30" s="5"/>
      <c r="M30" s="5"/>
      <c r="N30" s="5"/>
      <c r="O30" s="5"/>
      <c r="P30" s="5"/>
      <c r="Q30" s="5"/>
      <c r="R30" s="5"/>
      <c r="S30" s="5"/>
      <c r="T30" s="5"/>
      <c r="U30" s="5"/>
      <c r="V30" s="5"/>
    </row>
    <row r="31" spans="1:22" ht="12.75" customHeight="1" x14ac:dyDescent="0.2">
      <c r="A31" s="2" t="s">
        <v>49</v>
      </c>
      <c r="B31" s="2"/>
      <c r="C31" s="2"/>
      <c r="D31" s="2"/>
      <c r="E31" s="2"/>
      <c r="F31" s="2"/>
      <c r="G31" s="2"/>
      <c r="H31" s="2"/>
      <c r="I31" s="2"/>
      <c r="J31" s="2"/>
      <c r="K31" s="2"/>
      <c r="L31" s="2"/>
      <c r="M31" s="2"/>
      <c r="N31" s="2"/>
      <c r="O31" s="2"/>
      <c r="P31" s="2"/>
      <c r="Q31" s="2"/>
      <c r="R31" s="2"/>
      <c r="S31" s="2"/>
      <c r="T31" s="2"/>
      <c r="U31" s="2"/>
      <c r="V31" s="2"/>
    </row>
    <row r="32" spans="1:22" ht="12.75" customHeight="1" x14ac:dyDescent="0.2">
      <c r="A32" s="5"/>
      <c r="B32" s="5"/>
      <c r="C32" s="5"/>
      <c r="D32" s="5"/>
      <c r="E32" s="5"/>
      <c r="F32" s="5"/>
      <c r="G32" s="5"/>
      <c r="H32" s="5"/>
      <c r="I32" s="5"/>
      <c r="J32" s="5"/>
      <c r="K32" s="5"/>
      <c r="L32" s="5"/>
      <c r="M32" s="5"/>
      <c r="N32" s="5"/>
      <c r="O32" s="5"/>
      <c r="P32" s="5"/>
      <c r="Q32" s="5"/>
      <c r="R32" s="5"/>
      <c r="S32" s="5"/>
      <c r="T32" s="5"/>
      <c r="U32" s="5"/>
      <c r="V32" s="5"/>
    </row>
    <row r="33" spans="1:22" ht="26.25" customHeight="1" x14ac:dyDescent="0.2">
      <c r="A33" s="1" t="s">
        <v>1</v>
      </c>
      <c r="B33" s="1" t="s">
        <v>2</v>
      </c>
      <c r="C33" s="1" t="s">
        <v>3</v>
      </c>
      <c r="D33" s="1" t="s">
        <v>4</v>
      </c>
      <c r="E33" s="1" t="s">
        <v>5</v>
      </c>
      <c r="F33" s="6"/>
      <c r="G33" s="1" t="s">
        <v>6</v>
      </c>
      <c r="H33" s="1"/>
      <c r="I33" s="1"/>
      <c r="J33" s="1"/>
      <c r="K33" s="1" t="s">
        <v>50</v>
      </c>
      <c r="L33" s="1"/>
      <c r="M33" s="1"/>
      <c r="N33" s="1"/>
      <c r="O33" s="1" t="s">
        <v>51</v>
      </c>
      <c r="P33" s="1"/>
      <c r="Q33" s="1"/>
      <c r="R33" s="1"/>
      <c r="S33" s="30">
        <v>2028</v>
      </c>
      <c r="T33" s="30">
        <v>2029</v>
      </c>
      <c r="U33" s="30">
        <v>2030</v>
      </c>
      <c r="V33" s="1" t="s">
        <v>7</v>
      </c>
    </row>
    <row r="34" spans="1:22" ht="77.25" customHeight="1" x14ac:dyDescent="0.2">
      <c r="A34" s="1"/>
      <c r="B34" s="1"/>
      <c r="C34" s="1"/>
      <c r="D34" s="1"/>
      <c r="E34" s="1"/>
      <c r="F34" s="6"/>
      <c r="G34" s="6" t="s">
        <v>8</v>
      </c>
      <c r="H34" s="6" t="s">
        <v>9</v>
      </c>
      <c r="I34" s="18" t="s">
        <v>52</v>
      </c>
      <c r="J34" s="6" t="s">
        <v>10</v>
      </c>
      <c r="K34" s="6" t="s">
        <v>53</v>
      </c>
      <c r="L34" s="6" t="s">
        <v>9</v>
      </c>
      <c r="M34" s="18" t="s">
        <v>52</v>
      </c>
      <c r="N34" s="6" t="s">
        <v>10</v>
      </c>
      <c r="O34" s="6" t="s">
        <v>54</v>
      </c>
      <c r="P34" s="6" t="s">
        <v>9</v>
      </c>
      <c r="Q34" s="18" t="s">
        <v>52</v>
      </c>
      <c r="R34" s="6" t="s">
        <v>10</v>
      </c>
      <c r="S34" s="31"/>
      <c r="T34" s="31"/>
      <c r="U34" s="31"/>
      <c r="V34" s="1"/>
    </row>
    <row r="35" spans="1:22" ht="12.75" x14ac:dyDescent="0.2">
      <c r="A35" s="19" t="s">
        <v>55</v>
      </c>
      <c r="B35" s="19" t="s">
        <v>12</v>
      </c>
      <c r="C35" s="19" t="s">
        <v>12</v>
      </c>
      <c r="D35" s="19" t="s">
        <v>12</v>
      </c>
      <c r="E35" s="19"/>
      <c r="F35" s="19"/>
      <c r="G35" s="20">
        <v>26784997725.080002</v>
      </c>
      <c r="H35" s="20">
        <v>-1678320751.1600001</v>
      </c>
      <c r="I35" s="20">
        <f>I36+I101</f>
        <v>-2028211494.24</v>
      </c>
      <c r="J35" s="20">
        <f t="shared" ref="J35:J66" si="0">G35+I35</f>
        <v>24756786230.84</v>
      </c>
      <c r="K35" s="20">
        <v>26375567193.07</v>
      </c>
      <c r="L35" s="20">
        <v>0</v>
      </c>
      <c r="M35" s="20">
        <f>M36+M101</f>
        <v>184786000</v>
      </c>
      <c r="N35" s="20">
        <f t="shared" ref="N35:N66" si="1">K35+M35</f>
        <v>26560353193.07</v>
      </c>
      <c r="O35" s="20">
        <v>45637063428.919998</v>
      </c>
      <c r="P35" s="20">
        <f>P36</f>
        <v>-39.380000000000003</v>
      </c>
      <c r="Q35" s="20">
        <f>Q36</f>
        <v>59411960.620000005</v>
      </c>
      <c r="R35" s="20">
        <f t="shared" ref="R35:R66" si="2">O35+Q35</f>
        <v>45696475389.540001</v>
      </c>
      <c r="S35" s="20"/>
      <c r="T35" s="20"/>
      <c r="U35" s="20"/>
      <c r="V35" s="19"/>
    </row>
    <row r="36" spans="1:22" ht="12.75" x14ac:dyDescent="0.2">
      <c r="A36" s="21" t="s">
        <v>56</v>
      </c>
      <c r="B36" s="22" t="s">
        <v>12</v>
      </c>
      <c r="C36" s="22" t="s">
        <v>12</v>
      </c>
      <c r="D36" s="22" t="s">
        <v>12</v>
      </c>
      <c r="E36" s="21"/>
      <c r="F36" s="21"/>
      <c r="G36" s="23">
        <v>18438730959.57</v>
      </c>
      <c r="H36" s="23">
        <v>301251048.83999997</v>
      </c>
      <c r="I36" s="23">
        <f>I37+I41+I66+I72+I81+I49+I45</f>
        <v>-48639694.240000069</v>
      </c>
      <c r="J36" s="23">
        <f t="shared" si="0"/>
        <v>18390091265.329998</v>
      </c>
      <c r="K36" s="23">
        <v>18050367608.07</v>
      </c>
      <c r="L36" s="23">
        <v>0</v>
      </c>
      <c r="M36" s="23">
        <f>M37+M41+M66+M72+M81+M49+M45</f>
        <v>184786000</v>
      </c>
      <c r="N36" s="23">
        <f t="shared" si="1"/>
        <v>18235153608.07</v>
      </c>
      <c r="O36" s="23">
        <v>25870544528.919998</v>
      </c>
      <c r="P36" s="23">
        <f>P37</f>
        <v>-39.380000000000003</v>
      </c>
      <c r="Q36" s="23">
        <f>Q37+Q41+Q66+Q72+Q81+Q49+Q45</f>
        <v>59411960.620000005</v>
      </c>
      <c r="R36" s="23">
        <f t="shared" si="2"/>
        <v>25929956489.539997</v>
      </c>
      <c r="S36" s="23">
        <f>S71+S77</f>
        <v>943300000</v>
      </c>
      <c r="T36" s="23">
        <f>T71+T77</f>
        <v>1234992000</v>
      </c>
      <c r="U36" s="23">
        <f>U71+U77</f>
        <v>1358492000</v>
      </c>
      <c r="V36" s="21"/>
    </row>
    <row r="37" spans="1:22" ht="12.75" x14ac:dyDescent="0.2">
      <c r="A37" s="7" t="s">
        <v>57</v>
      </c>
      <c r="B37" s="8" t="s">
        <v>12</v>
      </c>
      <c r="C37" s="8" t="s">
        <v>12</v>
      </c>
      <c r="D37" s="8" t="s">
        <v>12</v>
      </c>
      <c r="E37" s="7"/>
      <c r="F37" s="7"/>
      <c r="G37" s="9">
        <v>513786900</v>
      </c>
      <c r="H37" s="9">
        <v>0</v>
      </c>
      <c r="I37" s="9">
        <f>I38</f>
        <v>0</v>
      </c>
      <c r="J37" s="9">
        <f t="shared" si="0"/>
        <v>513786900</v>
      </c>
      <c r="K37" s="9">
        <v>513786900</v>
      </c>
      <c r="L37" s="9">
        <v>0</v>
      </c>
      <c r="M37" s="9">
        <v>0</v>
      </c>
      <c r="N37" s="9">
        <f t="shared" si="1"/>
        <v>513786900</v>
      </c>
      <c r="O37" s="9">
        <v>490759941</v>
      </c>
      <c r="P37" s="9">
        <v>-39.380000000000003</v>
      </c>
      <c r="Q37" s="9">
        <f>Q38</f>
        <v>-39.380000000000003</v>
      </c>
      <c r="R37" s="9">
        <f t="shared" si="2"/>
        <v>490759901.62</v>
      </c>
      <c r="S37" s="9"/>
      <c r="T37" s="9"/>
      <c r="U37" s="9"/>
      <c r="V37" s="7"/>
    </row>
    <row r="38" spans="1:22" ht="12.75" x14ac:dyDescent="0.2">
      <c r="A38" s="10" t="s">
        <v>58</v>
      </c>
      <c r="B38" s="6" t="s">
        <v>12</v>
      </c>
      <c r="C38" s="6" t="s">
        <v>12</v>
      </c>
      <c r="D38" s="6" t="s">
        <v>12</v>
      </c>
      <c r="E38" s="10"/>
      <c r="F38" s="10"/>
      <c r="G38" s="11">
        <v>513786900</v>
      </c>
      <c r="H38" s="11">
        <v>0</v>
      </c>
      <c r="I38" s="24">
        <f>I39</f>
        <v>0</v>
      </c>
      <c r="J38" s="11">
        <f t="shared" si="0"/>
        <v>513786900</v>
      </c>
      <c r="K38" s="11">
        <v>513786900</v>
      </c>
      <c r="L38" s="11">
        <v>0</v>
      </c>
      <c r="M38" s="24">
        <v>0</v>
      </c>
      <c r="N38" s="11">
        <f t="shared" si="1"/>
        <v>513786900</v>
      </c>
      <c r="O38" s="11">
        <v>490759941</v>
      </c>
      <c r="P38" s="11">
        <v>-39.380000000000003</v>
      </c>
      <c r="Q38" s="24">
        <f>Q39</f>
        <v>-39.380000000000003</v>
      </c>
      <c r="R38" s="11">
        <f t="shared" si="2"/>
        <v>490759901.62</v>
      </c>
      <c r="S38" s="11"/>
      <c r="T38" s="11"/>
      <c r="U38" s="11"/>
      <c r="V38" s="10"/>
    </row>
    <row r="39" spans="1:22" ht="63.75" x14ac:dyDescent="0.2">
      <c r="A39" s="12" t="s">
        <v>59</v>
      </c>
      <c r="B39" s="13" t="s">
        <v>60</v>
      </c>
      <c r="C39" s="13" t="s">
        <v>61</v>
      </c>
      <c r="D39" s="13" t="s">
        <v>12</v>
      </c>
      <c r="E39" s="12"/>
      <c r="F39" s="12"/>
      <c r="G39" s="14">
        <v>0</v>
      </c>
      <c r="H39" s="14">
        <v>0</v>
      </c>
      <c r="I39" s="25">
        <f>I40</f>
        <v>0</v>
      </c>
      <c r="J39" s="14">
        <f t="shared" si="0"/>
        <v>0</v>
      </c>
      <c r="K39" s="14">
        <v>0</v>
      </c>
      <c r="L39" s="14">
        <v>0</v>
      </c>
      <c r="M39" s="25">
        <v>0</v>
      </c>
      <c r="N39" s="14">
        <f t="shared" si="1"/>
        <v>0</v>
      </c>
      <c r="O39" s="14">
        <v>177129441</v>
      </c>
      <c r="P39" s="14">
        <v>-39.380000000000003</v>
      </c>
      <c r="Q39" s="25">
        <f>Q40</f>
        <v>-39.380000000000003</v>
      </c>
      <c r="R39" s="14">
        <f t="shared" si="2"/>
        <v>177129401.62</v>
      </c>
      <c r="S39" s="14"/>
      <c r="T39" s="14"/>
      <c r="U39" s="14"/>
      <c r="V39" s="12"/>
    </row>
    <row r="40" spans="1:22" ht="25.5" x14ac:dyDescent="0.2">
      <c r="A40" s="15" t="s">
        <v>62</v>
      </c>
      <c r="B40" s="16"/>
      <c r="C40" s="16"/>
      <c r="D40" s="16" t="s">
        <v>63</v>
      </c>
      <c r="E40" s="15" t="s">
        <v>19</v>
      </c>
      <c r="F40" s="15" t="s">
        <v>64</v>
      </c>
      <c r="G40" s="17">
        <v>0</v>
      </c>
      <c r="H40" s="17">
        <v>0</v>
      </c>
      <c r="I40" s="26">
        <f>H40</f>
        <v>0</v>
      </c>
      <c r="J40" s="17">
        <f t="shared" si="0"/>
        <v>0</v>
      </c>
      <c r="K40" s="17">
        <v>0</v>
      </c>
      <c r="L40" s="17">
        <v>0</v>
      </c>
      <c r="M40" s="26">
        <v>0</v>
      </c>
      <c r="N40" s="17">
        <f t="shared" si="1"/>
        <v>0</v>
      </c>
      <c r="O40" s="17">
        <v>177129441</v>
      </c>
      <c r="P40" s="17">
        <v>-39.380000000000003</v>
      </c>
      <c r="Q40" s="26">
        <f>P40</f>
        <v>-39.380000000000003</v>
      </c>
      <c r="R40" s="17">
        <f t="shared" si="2"/>
        <v>177129401.62</v>
      </c>
      <c r="S40" s="17"/>
      <c r="T40" s="17"/>
      <c r="U40" s="17"/>
      <c r="V40" s="15" t="s">
        <v>65</v>
      </c>
    </row>
    <row r="41" spans="1:22" ht="38.25" x14ac:dyDescent="0.2">
      <c r="A41" s="7" t="s">
        <v>66</v>
      </c>
      <c r="B41" s="8" t="s">
        <v>12</v>
      </c>
      <c r="C41" s="8" t="s">
        <v>12</v>
      </c>
      <c r="D41" s="8" t="s">
        <v>12</v>
      </c>
      <c r="E41" s="7"/>
      <c r="F41" s="7"/>
      <c r="G41" s="9">
        <v>0</v>
      </c>
      <c r="H41" s="9">
        <v>29636000</v>
      </c>
      <c r="I41" s="9">
        <f>I42</f>
        <v>0</v>
      </c>
      <c r="J41" s="9">
        <f t="shared" si="0"/>
        <v>0</v>
      </c>
      <c r="K41" s="9">
        <v>0</v>
      </c>
      <c r="L41" s="9">
        <v>0</v>
      </c>
      <c r="M41" s="9">
        <v>0</v>
      </c>
      <c r="N41" s="9">
        <f t="shared" si="1"/>
        <v>0</v>
      </c>
      <c r="O41" s="9">
        <v>0</v>
      </c>
      <c r="P41" s="9">
        <v>0</v>
      </c>
      <c r="Q41" s="9">
        <v>0</v>
      </c>
      <c r="R41" s="9">
        <f t="shared" si="2"/>
        <v>0</v>
      </c>
      <c r="S41" s="9"/>
      <c r="T41" s="9"/>
      <c r="U41" s="9"/>
      <c r="V41" s="7"/>
    </row>
    <row r="42" spans="1:22" ht="12.75" x14ac:dyDescent="0.2">
      <c r="A42" s="10" t="s">
        <v>67</v>
      </c>
      <c r="B42" s="6" t="s">
        <v>12</v>
      </c>
      <c r="C42" s="6" t="s">
        <v>12</v>
      </c>
      <c r="D42" s="6" t="s">
        <v>12</v>
      </c>
      <c r="E42" s="10"/>
      <c r="F42" s="10"/>
      <c r="G42" s="11">
        <v>0</v>
      </c>
      <c r="H42" s="11">
        <v>29636000</v>
      </c>
      <c r="I42" s="24">
        <f>I43</f>
        <v>0</v>
      </c>
      <c r="J42" s="11">
        <f t="shared" si="0"/>
        <v>0</v>
      </c>
      <c r="K42" s="11">
        <v>0</v>
      </c>
      <c r="L42" s="11">
        <v>0</v>
      </c>
      <c r="M42" s="24">
        <v>0</v>
      </c>
      <c r="N42" s="11">
        <f t="shared" si="1"/>
        <v>0</v>
      </c>
      <c r="O42" s="11">
        <v>0</v>
      </c>
      <c r="P42" s="11">
        <v>0</v>
      </c>
      <c r="Q42" s="24">
        <v>0</v>
      </c>
      <c r="R42" s="11">
        <f t="shared" si="2"/>
        <v>0</v>
      </c>
      <c r="S42" s="11"/>
      <c r="T42" s="11"/>
      <c r="U42" s="11"/>
      <c r="V42" s="10"/>
    </row>
    <row r="43" spans="1:22" ht="25.5" x14ac:dyDescent="0.2">
      <c r="A43" s="12" t="s">
        <v>68</v>
      </c>
      <c r="B43" s="13" t="s">
        <v>69</v>
      </c>
      <c r="C43" s="13" t="s">
        <v>70</v>
      </c>
      <c r="D43" s="13" t="s">
        <v>12</v>
      </c>
      <c r="E43" s="12"/>
      <c r="F43" s="12"/>
      <c r="G43" s="14">
        <v>0</v>
      </c>
      <c r="H43" s="14">
        <v>29636000</v>
      </c>
      <c r="I43" s="25">
        <f>I44</f>
        <v>0</v>
      </c>
      <c r="J43" s="14">
        <f t="shared" si="0"/>
        <v>0</v>
      </c>
      <c r="K43" s="14">
        <v>0</v>
      </c>
      <c r="L43" s="14">
        <v>0</v>
      </c>
      <c r="M43" s="25">
        <v>0</v>
      </c>
      <c r="N43" s="14">
        <f t="shared" si="1"/>
        <v>0</v>
      </c>
      <c r="O43" s="14">
        <v>0</v>
      </c>
      <c r="P43" s="14">
        <v>0</v>
      </c>
      <c r="Q43" s="25">
        <v>0</v>
      </c>
      <c r="R43" s="14">
        <f t="shared" si="2"/>
        <v>0</v>
      </c>
      <c r="S43" s="14"/>
      <c r="T43" s="14"/>
      <c r="U43" s="14"/>
      <c r="V43" s="12"/>
    </row>
    <row r="44" spans="1:22" ht="25.5" x14ac:dyDescent="0.2">
      <c r="A44" s="15" t="s">
        <v>71</v>
      </c>
      <c r="B44" s="16"/>
      <c r="C44" s="16"/>
      <c r="D44" s="16" t="s">
        <v>72</v>
      </c>
      <c r="E44" s="15" t="s">
        <v>73</v>
      </c>
      <c r="F44" s="15" t="s">
        <v>74</v>
      </c>
      <c r="G44" s="17">
        <v>0</v>
      </c>
      <c r="H44" s="17">
        <v>29636000</v>
      </c>
      <c r="I44" s="26">
        <v>0</v>
      </c>
      <c r="J44" s="17">
        <f t="shared" si="0"/>
        <v>0</v>
      </c>
      <c r="K44" s="17">
        <v>0</v>
      </c>
      <c r="L44" s="17">
        <v>0</v>
      </c>
      <c r="M44" s="26">
        <v>0</v>
      </c>
      <c r="N44" s="17">
        <f t="shared" si="1"/>
        <v>0</v>
      </c>
      <c r="O44" s="17">
        <v>0</v>
      </c>
      <c r="P44" s="17">
        <v>0</v>
      </c>
      <c r="Q44" s="26">
        <v>0</v>
      </c>
      <c r="R44" s="17">
        <f t="shared" si="2"/>
        <v>0</v>
      </c>
      <c r="S44" s="17"/>
      <c r="T44" s="17"/>
      <c r="U44" s="17"/>
      <c r="V44" s="10" t="s">
        <v>75</v>
      </c>
    </row>
    <row r="45" spans="1:22" ht="12.75" x14ac:dyDescent="0.2">
      <c r="A45" s="7" t="s">
        <v>76</v>
      </c>
      <c r="B45" s="8" t="s">
        <v>12</v>
      </c>
      <c r="C45" s="8" t="s">
        <v>12</v>
      </c>
      <c r="D45" s="8" t="s">
        <v>12</v>
      </c>
      <c r="E45" s="7"/>
      <c r="F45" s="7"/>
      <c r="G45" s="9">
        <v>1000937095.63</v>
      </c>
      <c r="H45" s="9">
        <v>0</v>
      </c>
      <c r="I45" s="9">
        <v>-449437000</v>
      </c>
      <c r="J45" s="9">
        <f t="shared" si="0"/>
        <v>551500095.63</v>
      </c>
      <c r="K45" s="9">
        <v>1318196663.1800001</v>
      </c>
      <c r="L45" s="9">
        <v>0</v>
      </c>
      <c r="M45" s="9">
        <v>-793171000</v>
      </c>
      <c r="N45" s="9">
        <f t="shared" si="1"/>
        <v>525025663.18000007</v>
      </c>
      <c r="O45" s="9">
        <v>1135528866.6700001</v>
      </c>
      <c r="P45" s="9">
        <v>0</v>
      </c>
      <c r="Q45" s="9">
        <v>-826561000</v>
      </c>
      <c r="R45" s="9">
        <f t="shared" si="2"/>
        <v>308967866.67000008</v>
      </c>
      <c r="S45" s="9"/>
      <c r="T45" s="9"/>
      <c r="U45" s="9"/>
      <c r="V45" s="7"/>
    </row>
    <row r="46" spans="1:22" ht="12.75" x14ac:dyDescent="0.2">
      <c r="A46" s="10" t="s">
        <v>77</v>
      </c>
      <c r="B46" s="6" t="s">
        <v>12</v>
      </c>
      <c r="C46" s="6" t="s">
        <v>12</v>
      </c>
      <c r="D46" s="6" t="s">
        <v>12</v>
      </c>
      <c r="E46" s="10"/>
      <c r="F46" s="10"/>
      <c r="G46" s="11">
        <v>981985421.75999999</v>
      </c>
      <c r="H46" s="11">
        <v>0</v>
      </c>
      <c r="I46" s="24">
        <v>-449437000</v>
      </c>
      <c r="J46" s="11">
        <f t="shared" si="0"/>
        <v>532548421.75999999</v>
      </c>
      <c r="K46" s="11">
        <v>1299244989.3099999</v>
      </c>
      <c r="L46" s="11">
        <v>0</v>
      </c>
      <c r="M46" s="24">
        <v>-793171000</v>
      </c>
      <c r="N46" s="11">
        <f t="shared" si="1"/>
        <v>506073989.30999994</v>
      </c>
      <c r="O46" s="11">
        <v>1053117866.67</v>
      </c>
      <c r="P46" s="11">
        <v>0</v>
      </c>
      <c r="Q46" s="24">
        <v>-826561000</v>
      </c>
      <c r="R46" s="11">
        <f t="shared" si="2"/>
        <v>226556866.66999996</v>
      </c>
      <c r="S46" s="11"/>
      <c r="T46" s="11"/>
      <c r="U46" s="11"/>
      <c r="V46" s="10"/>
    </row>
    <row r="47" spans="1:22" ht="25.5" x14ac:dyDescent="0.2">
      <c r="A47" s="12" t="s">
        <v>78</v>
      </c>
      <c r="B47" s="13" t="s">
        <v>79</v>
      </c>
      <c r="C47" s="13" t="s">
        <v>61</v>
      </c>
      <c r="D47" s="13" t="s">
        <v>12</v>
      </c>
      <c r="E47" s="12"/>
      <c r="F47" s="12"/>
      <c r="G47" s="14">
        <v>481038000</v>
      </c>
      <c r="H47" s="14">
        <v>0</v>
      </c>
      <c r="I47" s="25">
        <v>-449437000</v>
      </c>
      <c r="J47" s="14">
        <f t="shared" si="0"/>
        <v>31601000</v>
      </c>
      <c r="K47" s="14">
        <v>828035434</v>
      </c>
      <c r="L47" s="14">
        <v>0</v>
      </c>
      <c r="M47" s="25">
        <v>-793171000</v>
      </c>
      <c r="N47" s="14">
        <f t="shared" si="1"/>
        <v>34864434</v>
      </c>
      <c r="O47" s="14">
        <v>854118367</v>
      </c>
      <c r="P47" s="14">
        <v>0</v>
      </c>
      <c r="Q47" s="25">
        <v>-826561000</v>
      </c>
      <c r="R47" s="14">
        <f t="shared" si="2"/>
        <v>27557367</v>
      </c>
      <c r="S47" s="14"/>
      <c r="T47" s="14"/>
      <c r="U47" s="14"/>
      <c r="V47" s="12"/>
    </row>
    <row r="48" spans="1:22" ht="38.25" x14ac:dyDescent="0.2">
      <c r="A48" s="15" t="s">
        <v>80</v>
      </c>
      <c r="B48" s="16"/>
      <c r="C48" s="16"/>
      <c r="D48" s="16" t="s">
        <v>81</v>
      </c>
      <c r="E48" s="15" t="s">
        <v>19</v>
      </c>
      <c r="F48" s="15" t="s">
        <v>64</v>
      </c>
      <c r="G48" s="17">
        <v>481038000</v>
      </c>
      <c r="H48" s="17">
        <v>0</v>
      </c>
      <c r="I48" s="26">
        <v>-449437000</v>
      </c>
      <c r="J48" s="17">
        <f t="shared" si="0"/>
        <v>31601000</v>
      </c>
      <c r="K48" s="17">
        <v>828035434</v>
      </c>
      <c r="L48" s="17">
        <v>0</v>
      </c>
      <c r="M48" s="26">
        <v>-793171000</v>
      </c>
      <c r="N48" s="17">
        <f t="shared" si="1"/>
        <v>34864434</v>
      </c>
      <c r="O48" s="17">
        <v>854118367</v>
      </c>
      <c r="P48" s="17">
        <v>0</v>
      </c>
      <c r="Q48" s="26">
        <v>-826561000</v>
      </c>
      <c r="R48" s="17">
        <f t="shared" si="2"/>
        <v>27557367</v>
      </c>
      <c r="S48" s="17"/>
      <c r="T48" s="17"/>
      <c r="U48" s="17"/>
      <c r="V48" s="17" t="s">
        <v>82</v>
      </c>
    </row>
    <row r="49" spans="1:22" ht="12.75" x14ac:dyDescent="0.2">
      <c r="A49" s="7" t="s">
        <v>83</v>
      </c>
      <c r="B49" s="8" t="s">
        <v>12</v>
      </c>
      <c r="C49" s="8" t="s">
        <v>12</v>
      </c>
      <c r="D49" s="8" t="s">
        <v>12</v>
      </c>
      <c r="E49" s="7"/>
      <c r="F49" s="9"/>
      <c r="G49" s="9">
        <v>3892294228.6700001</v>
      </c>
      <c r="H49" s="9">
        <v>0</v>
      </c>
      <c r="I49" s="9">
        <f>I50+I53</f>
        <v>315422000</v>
      </c>
      <c r="J49" s="9">
        <f t="shared" si="0"/>
        <v>4207716228.6700001</v>
      </c>
      <c r="K49" s="9">
        <v>2038592490.4000001</v>
      </c>
      <c r="L49" s="9">
        <v>0</v>
      </c>
      <c r="M49" s="9">
        <f>M50+M53</f>
        <v>184786000</v>
      </c>
      <c r="N49" s="9">
        <f t="shared" si="1"/>
        <v>2223378490.4000001</v>
      </c>
      <c r="O49" s="9">
        <v>1992422170.8399999</v>
      </c>
      <c r="P49" s="9">
        <v>0</v>
      </c>
      <c r="Q49" s="9">
        <f>Q50+Q53</f>
        <v>59412000</v>
      </c>
      <c r="R49" s="9">
        <f t="shared" si="2"/>
        <v>2051834170.8399999</v>
      </c>
      <c r="S49" s="17"/>
      <c r="T49" s="17"/>
      <c r="U49" s="17"/>
      <c r="V49" s="9"/>
    </row>
    <row r="50" spans="1:22" ht="25.5" x14ac:dyDescent="0.2">
      <c r="A50" s="10" t="s">
        <v>84</v>
      </c>
      <c r="B50" s="6" t="s">
        <v>12</v>
      </c>
      <c r="C50" s="6" t="s">
        <v>12</v>
      </c>
      <c r="D50" s="6" t="s">
        <v>12</v>
      </c>
      <c r="E50" s="10"/>
      <c r="F50" s="11"/>
      <c r="G50" s="11">
        <v>3585671012.04</v>
      </c>
      <c r="H50" s="11">
        <v>0</v>
      </c>
      <c r="I50" s="24">
        <f>I51</f>
        <v>-100000000</v>
      </c>
      <c r="J50" s="11">
        <f t="shared" si="0"/>
        <v>3485671012.04</v>
      </c>
      <c r="K50" s="11">
        <v>1396870194.54</v>
      </c>
      <c r="L50" s="11">
        <v>0</v>
      </c>
      <c r="M50" s="24">
        <v>0</v>
      </c>
      <c r="N50" s="11">
        <f t="shared" si="1"/>
        <v>1396870194.54</v>
      </c>
      <c r="O50" s="11">
        <v>1661336608.3399999</v>
      </c>
      <c r="P50" s="11">
        <v>0</v>
      </c>
      <c r="Q50" s="24">
        <v>0</v>
      </c>
      <c r="R50" s="11">
        <f t="shared" si="2"/>
        <v>1661336608.3399999</v>
      </c>
      <c r="S50" s="17"/>
      <c r="T50" s="17"/>
      <c r="U50" s="17"/>
      <c r="V50" s="11"/>
    </row>
    <row r="51" spans="1:22" ht="38.25" x14ac:dyDescent="0.2">
      <c r="A51" s="12" t="s">
        <v>85</v>
      </c>
      <c r="B51" s="13" t="s">
        <v>86</v>
      </c>
      <c r="C51" s="13" t="s">
        <v>87</v>
      </c>
      <c r="D51" s="13" t="s">
        <v>12</v>
      </c>
      <c r="E51" s="12"/>
      <c r="F51" s="14"/>
      <c r="G51" s="14">
        <v>212854768.22999999</v>
      </c>
      <c r="H51" s="14">
        <v>0</v>
      </c>
      <c r="I51" s="25">
        <f>I52</f>
        <v>-100000000</v>
      </c>
      <c r="J51" s="14">
        <f t="shared" si="0"/>
        <v>112854768.22999999</v>
      </c>
      <c r="K51" s="14">
        <v>0</v>
      </c>
      <c r="L51" s="14">
        <v>0</v>
      </c>
      <c r="M51" s="25">
        <v>0</v>
      </c>
      <c r="N51" s="14">
        <f t="shared" si="1"/>
        <v>0</v>
      </c>
      <c r="O51" s="14">
        <v>0</v>
      </c>
      <c r="P51" s="14">
        <v>0</v>
      </c>
      <c r="Q51" s="25">
        <v>0</v>
      </c>
      <c r="R51" s="14">
        <f t="shared" si="2"/>
        <v>0</v>
      </c>
      <c r="S51" s="17"/>
      <c r="T51" s="17"/>
      <c r="U51" s="17"/>
      <c r="V51" s="14"/>
    </row>
    <row r="52" spans="1:22" ht="25.5" x14ac:dyDescent="0.2">
      <c r="A52" s="15" t="s">
        <v>88</v>
      </c>
      <c r="B52" s="16"/>
      <c r="C52" s="16"/>
      <c r="D52" s="16" t="s">
        <v>89</v>
      </c>
      <c r="E52" s="15" t="s">
        <v>73</v>
      </c>
      <c r="F52" s="17" t="s">
        <v>90</v>
      </c>
      <c r="G52" s="17">
        <v>100000000</v>
      </c>
      <c r="H52" s="17">
        <v>0</v>
      </c>
      <c r="I52" s="26">
        <f>-G52</f>
        <v>-100000000</v>
      </c>
      <c r="J52" s="17">
        <f t="shared" si="0"/>
        <v>0</v>
      </c>
      <c r="K52" s="17">
        <v>0</v>
      </c>
      <c r="L52" s="17">
        <v>0</v>
      </c>
      <c r="M52" s="26">
        <v>0</v>
      </c>
      <c r="N52" s="17">
        <f t="shared" si="1"/>
        <v>0</v>
      </c>
      <c r="O52" s="17">
        <v>0</v>
      </c>
      <c r="P52" s="17">
        <v>0</v>
      </c>
      <c r="Q52" s="26">
        <v>0</v>
      </c>
      <c r="R52" s="17">
        <f t="shared" si="2"/>
        <v>0</v>
      </c>
      <c r="S52" s="17"/>
      <c r="T52" s="17"/>
      <c r="U52" s="17"/>
      <c r="V52" s="17" t="s">
        <v>91</v>
      </c>
    </row>
    <row r="53" spans="1:22" ht="25.5" x14ac:dyDescent="0.2">
      <c r="A53" s="10" t="s">
        <v>92</v>
      </c>
      <c r="B53" s="6" t="s">
        <v>12</v>
      </c>
      <c r="C53" s="6" t="s">
        <v>12</v>
      </c>
      <c r="D53" s="6" t="s">
        <v>12</v>
      </c>
      <c r="E53" s="10"/>
      <c r="F53" s="27"/>
      <c r="G53" s="11">
        <v>191323216.63</v>
      </c>
      <c r="H53" s="11">
        <f>H54+H56+H58+H60+H62+H64</f>
        <v>0</v>
      </c>
      <c r="I53" s="24">
        <f>I54+I56+I58+I60+I62+I64</f>
        <v>415422000</v>
      </c>
      <c r="J53" s="11">
        <f t="shared" si="0"/>
        <v>606745216.63</v>
      </c>
      <c r="K53" s="11">
        <v>639264869.05999994</v>
      </c>
      <c r="L53" s="11">
        <f>L54+L56+L58+L60+L62+L64</f>
        <v>0</v>
      </c>
      <c r="M53" s="24">
        <f>M54+M56+M58+M60+M62+M64</f>
        <v>184786000</v>
      </c>
      <c r="N53" s="11">
        <f t="shared" si="1"/>
        <v>824050869.05999994</v>
      </c>
      <c r="O53" s="11">
        <v>32106462.5</v>
      </c>
      <c r="P53" s="11">
        <f>P54+P56+P58+P60+P62+P64</f>
        <v>0</v>
      </c>
      <c r="Q53" s="24">
        <f>Q54+Q56+Q58+Q60+Q62+Q64</f>
        <v>59412000</v>
      </c>
      <c r="R53" s="11">
        <f t="shared" si="2"/>
        <v>91518462.5</v>
      </c>
      <c r="S53" s="17"/>
      <c r="T53" s="17"/>
      <c r="U53" s="17"/>
      <c r="V53" s="11"/>
    </row>
    <row r="54" spans="1:22" ht="89.25" x14ac:dyDescent="0.2">
      <c r="A54" s="12" t="s">
        <v>93</v>
      </c>
      <c r="B54" s="13">
        <v>1340497518</v>
      </c>
      <c r="C54" s="13">
        <v>466</v>
      </c>
      <c r="D54" s="13" t="s">
        <v>12</v>
      </c>
      <c r="E54" s="12"/>
      <c r="F54" s="14"/>
      <c r="G54" s="14">
        <v>0</v>
      </c>
      <c r="H54" s="14">
        <v>0</v>
      </c>
      <c r="I54" s="25">
        <f>I55</f>
        <v>58950000</v>
      </c>
      <c r="J54" s="14">
        <f t="shared" si="0"/>
        <v>58950000</v>
      </c>
      <c r="K54" s="14">
        <v>0</v>
      </c>
      <c r="L54" s="14">
        <v>0</v>
      </c>
      <c r="M54" s="25">
        <f>M55</f>
        <v>0</v>
      </c>
      <c r="N54" s="14">
        <f t="shared" si="1"/>
        <v>0</v>
      </c>
      <c r="O54" s="14">
        <v>0</v>
      </c>
      <c r="P54" s="14">
        <v>0</v>
      </c>
      <c r="Q54" s="25">
        <v>0</v>
      </c>
      <c r="R54" s="14">
        <f t="shared" si="2"/>
        <v>0</v>
      </c>
      <c r="S54" s="17"/>
      <c r="T54" s="17"/>
      <c r="U54" s="17"/>
      <c r="V54" s="14"/>
    </row>
    <row r="55" spans="1:22" ht="25.5" x14ac:dyDescent="0.2">
      <c r="A55" s="15" t="s">
        <v>94</v>
      </c>
      <c r="B55" s="16"/>
      <c r="C55" s="16"/>
      <c r="D55" s="16" t="s">
        <v>95</v>
      </c>
      <c r="E55" s="15" t="s">
        <v>19</v>
      </c>
      <c r="F55" s="17" t="s">
        <v>96</v>
      </c>
      <c r="G55" s="17">
        <v>0</v>
      </c>
      <c r="H55" s="17">
        <v>0</v>
      </c>
      <c r="I55" s="26">
        <v>58950000</v>
      </c>
      <c r="J55" s="17">
        <f t="shared" si="0"/>
        <v>58950000</v>
      </c>
      <c r="K55" s="17">
        <v>0</v>
      </c>
      <c r="L55" s="17">
        <v>0</v>
      </c>
      <c r="M55" s="26">
        <v>0</v>
      </c>
      <c r="N55" s="17">
        <f t="shared" si="1"/>
        <v>0</v>
      </c>
      <c r="O55" s="17">
        <v>0</v>
      </c>
      <c r="P55" s="17">
        <v>0</v>
      </c>
      <c r="Q55" s="26">
        <v>0</v>
      </c>
      <c r="R55" s="17">
        <f t="shared" si="2"/>
        <v>0</v>
      </c>
      <c r="S55" s="17"/>
      <c r="T55" s="17"/>
      <c r="U55" s="17"/>
      <c r="V55" s="17" t="s">
        <v>97</v>
      </c>
    </row>
    <row r="56" spans="1:22" ht="89.25" x14ac:dyDescent="0.2">
      <c r="A56" s="12" t="s">
        <v>98</v>
      </c>
      <c r="B56" s="13">
        <v>1340497519</v>
      </c>
      <c r="C56" s="13">
        <v>466</v>
      </c>
      <c r="D56" s="13" t="s">
        <v>12</v>
      </c>
      <c r="E56" s="12"/>
      <c r="F56" s="14"/>
      <c r="G56" s="14">
        <v>0</v>
      </c>
      <c r="H56" s="14">
        <v>0</v>
      </c>
      <c r="I56" s="25">
        <f>I57</f>
        <v>147350000</v>
      </c>
      <c r="J56" s="14">
        <f t="shared" si="0"/>
        <v>147350000</v>
      </c>
      <c r="K56" s="14">
        <v>0</v>
      </c>
      <c r="L56" s="14">
        <v>0</v>
      </c>
      <c r="M56" s="25">
        <f>M57</f>
        <v>0</v>
      </c>
      <c r="N56" s="14">
        <f t="shared" si="1"/>
        <v>0</v>
      </c>
      <c r="O56" s="14">
        <v>0</v>
      </c>
      <c r="P56" s="14">
        <v>0</v>
      </c>
      <c r="Q56" s="25">
        <v>0</v>
      </c>
      <c r="R56" s="14">
        <f t="shared" si="2"/>
        <v>0</v>
      </c>
      <c r="S56" s="17"/>
      <c r="T56" s="17"/>
      <c r="U56" s="17"/>
      <c r="V56" s="14"/>
    </row>
    <row r="57" spans="1:22" ht="25.5" x14ac:dyDescent="0.2">
      <c r="A57" s="15" t="s">
        <v>99</v>
      </c>
      <c r="B57" s="16"/>
      <c r="C57" s="16"/>
      <c r="D57" s="16" t="s">
        <v>100</v>
      </c>
      <c r="E57" s="15" t="s">
        <v>19</v>
      </c>
      <c r="F57" s="17" t="s">
        <v>96</v>
      </c>
      <c r="G57" s="17">
        <v>0</v>
      </c>
      <c r="H57" s="17">
        <v>0</v>
      </c>
      <c r="I57" s="26">
        <v>147350000</v>
      </c>
      <c r="J57" s="17">
        <f t="shared" si="0"/>
        <v>147350000</v>
      </c>
      <c r="K57" s="17">
        <v>0</v>
      </c>
      <c r="L57" s="17">
        <v>0</v>
      </c>
      <c r="M57" s="26">
        <v>0</v>
      </c>
      <c r="N57" s="17">
        <f t="shared" si="1"/>
        <v>0</v>
      </c>
      <c r="O57" s="17">
        <v>0</v>
      </c>
      <c r="P57" s="17">
        <v>0</v>
      </c>
      <c r="Q57" s="26">
        <v>0</v>
      </c>
      <c r="R57" s="17">
        <f t="shared" si="2"/>
        <v>0</v>
      </c>
      <c r="S57" s="17"/>
      <c r="T57" s="17"/>
      <c r="U57" s="17"/>
      <c r="V57" s="17" t="s">
        <v>97</v>
      </c>
    </row>
    <row r="58" spans="1:22" ht="89.25" x14ac:dyDescent="0.2">
      <c r="A58" s="12" t="s">
        <v>101</v>
      </c>
      <c r="B58" s="13">
        <v>1340497520</v>
      </c>
      <c r="C58" s="13">
        <v>466</v>
      </c>
      <c r="D58" s="13" t="s">
        <v>12</v>
      </c>
      <c r="E58" s="12"/>
      <c r="F58" s="14"/>
      <c r="G58" s="14">
        <v>0</v>
      </c>
      <c r="H58" s="14">
        <v>0</v>
      </c>
      <c r="I58" s="25">
        <f>I59</f>
        <v>209122000</v>
      </c>
      <c r="J58" s="14">
        <f t="shared" si="0"/>
        <v>209122000</v>
      </c>
      <c r="K58" s="14">
        <v>0</v>
      </c>
      <c r="L58" s="14">
        <v>0</v>
      </c>
      <c r="M58" s="25">
        <f>M59</f>
        <v>0</v>
      </c>
      <c r="N58" s="14">
        <f t="shared" si="1"/>
        <v>0</v>
      </c>
      <c r="O58" s="14">
        <v>0</v>
      </c>
      <c r="P58" s="14">
        <v>0</v>
      </c>
      <c r="Q58" s="25">
        <v>0</v>
      </c>
      <c r="R58" s="14">
        <f t="shared" si="2"/>
        <v>0</v>
      </c>
      <c r="S58" s="17"/>
      <c r="T58" s="17"/>
      <c r="U58" s="17"/>
      <c r="V58" s="14"/>
    </row>
    <row r="59" spans="1:22" ht="25.5" x14ac:dyDescent="0.2">
      <c r="A59" s="15" t="s">
        <v>102</v>
      </c>
      <c r="B59" s="16"/>
      <c r="C59" s="16"/>
      <c r="D59" s="16" t="s">
        <v>103</v>
      </c>
      <c r="E59" s="15" t="s">
        <v>19</v>
      </c>
      <c r="F59" s="17" t="s">
        <v>96</v>
      </c>
      <c r="G59" s="17">
        <v>0</v>
      </c>
      <c r="H59" s="17">
        <v>0</v>
      </c>
      <c r="I59" s="26">
        <v>209122000</v>
      </c>
      <c r="J59" s="17">
        <f t="shared" si="0"/>
        <v>209122000</v>
      </c>
      <c r="K59" s="17">
        <v>0</v>
      </c>
      <c r="L59" s="17">
        <v>0</v>
      </c>
      <c r="M59" s="26">
        <v>0</v>
      </c>
      <c r="N59" s="17">
        <f t="shared" si="1"/>
        <v>0</v>
      </c>
      <c r="O59" s="17">
        <v>0</v>
      </c>
      <c r="P59" s="17">
        <v>0</v>
      </c>
      <c r="Q59" s="26">
        <v>0</v>
      </c>
      <c r="R59" s="17">
        <f t="shared" si="2"/>
        <v>0</v>
      </c>
      <c r="S59" s="17"/>
      <c r="T59" s="17"/>
      <c r="U59" s="17"/>
      <c r="V59" s="17" t="s">
        <v>97</v>
      </c>
    </row>
    <row r="60" spans="1:22" ht="89.25" x14ac:dyDescent="0.2">
      <c r="A60" s="12" t="s">
        <v>104</v>
      </c>
      <c r="B60" s="13" t="s">
        <v>105</v>
      </c>
      <c r="C60" s="13">
        <v>466</v>
      </c>
      <c r="D60" s="13" t="s">
        <v>12</v>
      </c>
      <c r="E60" s="12"/>
      <c r="F60" s="14"/>
      <c r="G60" s="14">
        <v>0</v>
      </c>
      <c r="H60" s="14">
        <v>0</v>
      </c>
      <c r="I60" s="25">
        <f>I61</f>
        <v>0</v>
      </c>
      <c r="J60" s="14">
        <f t="shared" si="0"/>
        <v>0</v>
      </c>
      <c r="K60" s="14">
        <v>0</v>
      </c>
      <c r="L60" s="14">
        <v>0</v>
      </c>
      <c r="M60" s="25">
        <f>M61</f>
        <v>6550000</v>
      </c>
      <c r="N60" s="14">
        <f t="shared" si="1"/>
        <v>6550000</v>
      </c>
      <c r="O60" s="14">
        <v>0</v>
      </c>
      <c r="P60" s="14">
        <v>0</v>
      </c>
      <c r="Q60" s="25">
        <v>0</v>
      </c>
      <c r="R60" s="14">
        <f t="shared" si="2"/>
        <v>0</v>
      </c>
      <c r="S60" s="17"/>
      <c r="T60" s="17"/>
      <c r="U60" s="17"/>
      <c r="V60" s="14"/>
    </row>
    <row r="61" spans="1:22" ht="38.25" x14ac:dyDescent="0.2">
      <c r="A61" s="15" t="s">
        <v>94</v>
      </c>
      <c r="B61" s="16"/>
      <c r="C61" s="16"/>
      <c r="D61" s="16" t="s">
        <v>95</v>
      </c>
      <c r="E61" s="15" t="s">
        <v>19</v>
      </c>
      <c r="F61" s="17" t="s">
        <v>106</v>
      </c>
      <c r="G61" s="17">
        <v>0</v>
      </c>
      <c r="H61" s="17">
        <v>0</v>
      </c>
      <c r="I61" s="26">
        <v>0</v>
      </c>
      <c r="J61" s="17">
        <f t="shared" si="0"/>
        <v>0</v>
      </c>
      <c r="K61" s="17">
        <v>0</v>
      </c>
      <c r="L61" s="17">
        <v>0</v>
      </c>
      <c r="M61" s="26">
        <v>6550000</v>
      </c>
      <c r="N61" s="17">
        <f t="shared" si="1"/>
        <v>6550000</v>
      </c>
      <c r="O61" s="17">
        <v>0</v>
      </c>
      <c r="P61" s="17">
        <v>0</v>
      </c>
      <c r="Q61" s="26">
        <v>0</v>
      </c>
      <c r="R61" s="17">
        <f t="shared" si="2"/>
        <v>0</v>
      </c>
      <c r="S61" s="17"/>
      <c r="T61" s="17"/>
      <c r="U61" s="17"/>
      <c r="V61" s="17" t="s">
        <v>107</v>
      </c>
    </row>
    <row r="62" spans="1:22" ht="89.25" x14ac:dyDescent="0.2">
      <c r="A62" s="12" t="s">
        <v>108</v>
      </c>
      <c r="B62" s="13" t="s">
        <v>109</v>
      </c>
      <c r="C62" s="13">
        <v>466</v>
      </c>
      <c r="D62" s="13" t="s">
        <v>12</v>
      </c>
      <c r="E62" s="12"/>
      <c r="F62" s="14"/>
      <c r="G62" s="14">
        <v>0</v>
      </c>
      <c r="H62" s="14">
        <v>0</v>
      </c>
      <c r="I62" s="25">
        <f>I63</f>
        <v>0</v>
      </c>
      <c r="J62" s="14">
        <f t="shared" si="0"/>
        <v>0</v>
      </c>
      <c r="K62" s="14">
        <v>0</v>
      </c>
      <c r="L62" s="14">
        <v>0</v>
      </c>
      <c r="M62" s="25">
        <f>M63</f>
        <v>73675000</v>
      </c>
      <c r="N62" s="14">
        <f t="shared" si="1"/>
        <v>73675000</v>
      </c>
      <c r="O62" s="14">
        <v>0</v>
      </c>
      <c r="P62" s="14">
        <v>0</v>
      </c>
      <c r="Q62" s="25">
        <f>Q63</f>
        <v>24558000</v>
      </c>
      <c r="R62" s="14">
        <f t="shared" si="2"/>
        <v>24558000</v>
      </c>
      <c r="S62" s="17"/>
      <c r="T62" s="17"/>
      <c r="U62" s="17"/>
      <c r="V62" s="14"/>
    </row>
    <row r="63" spans="1:22" ht="38.25" x14ac:dyDescent="0.2">
      <c r="A63" s="15" t="s">
        <v>99</v>
      </c>
      <c r="B63" s="16"/>
      <c r="C63" s="16"/>
      <c r="D63" s="16" t="s">
        <v>100</v>
      </c>
      <c r="E63" s="15" t="s">
        <v>19</v>
      </c>
      <c r="F63" s="17" t="s">
        <v>106</v>
      </c>
      <c r="G63" s="17">
        <v>0</v>
      </c>
      <c r="H63" s="17">
        <v>0</v>
      </c>
      <c r="I63" s="26">
        <v>0</v>
      </c>
      <c r="J63" s="17">
        <f t="shared" si="0"/>
        <v>0</v>
      </c>
      <c r="K63" s="17">
        <v>0</v>
      </c>
      <c r="L63" s="17">
        <v>0</v>
      </c>
      <c r="M63" s="26">
        <v>73675000</v>
      </c>
      <c r="N63" s="17">
        <f t="shared" si="1"/>
        <v>73675000</v>
      </c>
      <c r="O63" s="17">
        <v>0</v>
      </c>
      <c r="P63" s="17">
        <v>0</v>
      </c>
      <c r="Q63" s="26">
        <v>24558000</v>
      </c>
      <c r="R63" s="17">
        <f t="shared" si="2"/>
        <v>24558000</v>
      </c>
      <c r="S63" s="17"/>
      <c r="T63" s="17"/>
      <c r="U63" s="17"/>
      <c r="V63" s="17" t="s">
        <v>107</v>
      </c>
    </row>
    <row r="64" spans="1:22" ht="89.25" x14ac:dyDescent="0.2">
      <c r="A64" s="12" t="s">
        <v>110</v>
      </c>
      <c r="B64" s="13" t="s">
        <v>111</v>
      </c>
      <c r="C64" s="13">
        <v>466</v>
      </c>
      <c r="D64" s="13" t="s">
        <v>12</v>
      </c>
      <c r="E64" s="12"/>
      <c r="F64" s="14"/>
      <c r="G64" s="14">
        <v>0</v>
      </c>
      <c r="H64" s="14">
        <v>0</v>
      </c>
      <c r="I64" s="25">
        <f>I65</f>
        <v>0</v>
      </c>
      <c r="J64" s="14">
        <f t="shared" si="0"/>
        <v>0</v>
      </c>
      <c r="K64" s="14">
        <v>0</v>
      </c>
      <c r="L64" s="14">
        <v>0</v>
      </c>
      <c r="M64" s="25">
        <f>M65</f>
        <v>104561000</v>
      </c>
      <c r="N64" s="14">
        <f t="shared" si="1"/>
        <v>104561000</v>
      </c>
      <c r="O64" s="14">
        <v>0</v>
      </c>
      <c r="P64" s="14">
        <v>0</v>
      </c>
      <c r="Q64" s="25">
        <f>Q65</f>
        <v>34854000</v>
      </c>
      <c r="R64" s="14">
        <f t="shared" si="2"/>
        <v>34854000</v>
      </c>
      <c r="S64" s="17"/>
      <c r="T64" s="17"/>
      <c r="U64" s="17"/>
      <c r="V64" s="14"/>
    </row>
    <row r="65" spans="1:22" ht="38.25" x14ac:dyDescent="0.2">
      <c r="A65" s="15" t="s">
        <v>102</v>
      </c>
      <c r="B65" s="16"/>
      <c r="C65" s="16"/>
      <c r="D65" s="16" t="s">
        <v>103</v>
      </c>
      <c r="E65" s="15" t="s">
        <v>19</v>
      </c>
      <c r="F65" s="17" t="s">
        <v>106</v>
      </c>
      <c r="G65" s="17">
        <v>0</v>
      </c>
      <c r="H65" s="17">
        <v>0</v>
      </c>
      <c r="I65" s="26">
        <v>0</v>
      </c>
      <c r="J65" s="17">
        <f t="shared" si="0"/>
        <v>0</v>
      </c>
      <c r="K65" s="17">
        <v>0</v>
      </c>
      <c r="L65" s="17">
        <v>0</v>
      </c>
      <c r="M65" s="26">
        <v>104561000</v>
      </c>
      <c r="N65" s="17">
        <f t="shared" si="1"/>
        <v>104561000</v>
      </c>
      <c r="O65" s="17">
        <v>0</v>
      </c>
      <c r="P65" s="17">
        <v>0</v>
      </c>
      <c r="Q65" s="26">
        <v>34854000</v>
      </c>
      <c r="R65" s="17">
        <f t="shared" si="2"/>
        <v>34854000</v>
      </c>
      <c r="S65" s="17"/>
      <c r="T65" s="17"/>
      <c r="U65" s="17"/>
      <c r="V65" s="17" t="s">
        <v>107</v>
      </c>
    </row>
    <row r="66" spans="1:22" ht="12.75" x14ac:dyDescent="0.2">
      <c r="A66" s="7" t="s">
        <v>112</v>
      </c>
      <c r="B66" s="8" t="s">
        <v>12</v>
      </c>
      <c r="C66" s="8" t="s">
        <v>12</v>
      </c>
      <c r="D66" s="8" t="s">
        <v>12</v>
      </c>
      <c r="E66" s="7"/>
      <c r="F66" s="7"/>
      <c r="G66" s="9">
        <v>1600000000</v>
      </c>
      <c r="H66" s="9">
        <v>332465230.02999997</v>
      </c>
      <c r="I66" s="9">
        <f>I67</f>
        <v>219640000</v>
      </c>
      <c r="J66" s="9">
        <f t="shared" si="0"/>
        <v>1819640000</v>
      </c>
      <c r="K66" s="9">
        <v>1600000000</v>
      </c>
      <c r="L66" s="9">
        <v>0</v>
      </c>
      <c r="M66" s="9">
        <v>0</v>
      </c>
      <c r="N66" s="9">
        <f t="shared" si="1"/>
        <v>1600000000</v>
      </c>
      <c r="O66" s="9">
        <v>0</v>
      </c>
      <c r="P66" s="9">
        <v>0</v>
      </c>
      <c r="Q66" s="9">
        <v>0</v>
      </c>
      <c r="R66" s="9">
        <f t="shared" si="2"/>
        <v>0</v>
      </c>
      <c r="S66" s="9"/>
      <c r="T66" s="9"/>
      <c r="U66" s="9"/>
      <c r="V66" s="7"/>
    </row>
    <row r="67" spans="1:22" ht="25.5" x14ac:dyDescent="0.2">
      <c r="A67" s="10" t="s">
        <v>92</v>
      </c>
      <c r="B67" s="6" t="s">
        <v>12</v>
      </c>
      <c r="C67" s="6" t="s">
        <v>12</v>
      </c>
      <c r="D67" s="6" t="s">
        <v>12</v>
      </c>
      <c r="E67" s="10"/>
      <c r="F67" s="10"/>
      <c r="G67" s="11">
        <v>1600000000</v>
      </c>
      <c r="H67" s="11">
        <v>112825230.03</v>
      </c>
      <c r="I67" s="24">
        <f>I68+I70</f>
        <v>219640000</v>
      </c>
      <c r="J67" s="11">
        <f t="shared" ref="J67:J98" si="3">G67+I67</f>
        <v>1819640000</v>
      </c>
      <c r="K67" s="11">
        <v>1600000000</v>
      </c>
      <c r="L67" s="11">
        <v>0</v>
      </c>
      <c r="M67" s="24">
        <v>0</v>
      </c>
      <c r="N67" s="11">
        <f t="shared" ref="N67:N98" si="4">K67+M67</f>
        <v>1600000000</v>
      </c>
      <c r="O67" s="11">
        <v>0</v>
      </c>
      <c r="P67" s="11">
        <v>0</v>
      </c>
      <c r="Q67" s="24">
        <v>0</v>
      </c>
      <c r="R67" s="11">
        <f t="shared" ref="R67:R98" si="5">O67+Q67</f>
        <v>0</v>
      </c>
      <c r="S67" s="11"/>
      <c r="T67" s="11"/>
      <c r="U67" s="11"/>
      <c r="V67" s="10"/>
    </row>
    <row r="68" spans="1:22" ht="25.5" x14ac:dyDescent="0.2">
      <c r="A68" s="12" t="s">
        <v>113</v>
      </c>
      <c r="B68" s="13" t="s">
        <v>114</v>
      </c>
      <c r="C68" s="13" t="s">
        <v>87</v>
      </c>
      <c r="D68" s="13" t="s">
        <v>12</v>
      </c>
      <c r="E68" s="12"/>
      <c r="F68" s="12"/>
      <c r="G68" s="14">
        <v>0</v>
      </c>
      <c r="H68" s="14">
        <v>112825230.03</v>
      </c>
      <c r="I68" s="25">
        <f>I69</f>
        <v>0</v>
      </c>
      <c r="J68" s="14">
        <f t="shared" si="3"/>
        <v>0</v>
      </c>
      <c r="K68" s="14">
        <v>0</v>
      </c>
      <c r="L68" s="14">
        <v>0</v>
      </c>
      <c r="M68" s="25">
        <v>0</v>
      </c>
      <c r="N68" s="14">
        <f t="shared" si="4"/>
        <v>0</v>
      </c>
      <c r="O68" s="14">
        <v>0</v>
      </c>
      <c r="P68" s="14">
        <v>0</v>
      </c>
      <c r="Q68" s="25">
        <v>0</v>
      </c>
      <c r="R68" s="14">
        <f t="shared" si="5"/>
        <v>0</v>
      </c>
      <c r="S68" s="14"/>
      <c r="T68" s="14"/>
      <c r="U68" s="14"/>
      <c r="V68" s="12"/>
    </row>
    <row r="69" spans="1:22" ht="38.25" x14ac:dyDescent="0.2">
      <c r="A69" s="15" t="s">
        <v>115</v>
      </c>
      <c r="B69" s="16"/>
      <c r="C69" s="16"/>
      <c r="D69" s="16" t="s">
        <v>116</v>
      </c>
      <c r="E69" s="15" t="s">
        <v>73</v>
      </c>
      <c r="F69" s="15" t="s">
        <v>117</v>
      </c>
      <c r="G69" s="17">
        <v>0</v>
      </c>
      <c r="H69" s="17">
        <v>112825230.03</v>
      </c>
      <c r="I69" s="26">
        <v>0</v>
      </c>
      <c r="J69" s="17">
        <f t="shared" si="3"/>
        <v>0</v>
      </c>
      <c r="K69" s="17">
        <v>0</v>
      </c>
      <c r="L69" s="17">
        <v>0</v>
      </c>
      <c r="M69" s="26">
        <v>0</v>
      </c>
      <c r="N69" s="17">
        <f t="shared" si="4"/>
        <v>0</v>
      </c>
      <c r="O69" s="17">
        <v>0</v>
      </c>
      <c r="P69" s="17">
        <v>0</v>
      </c>
      <c r="Q69" s="26">
        <v>0</v>
      </c>
      <c r="R69" s="17">
        <f t="shared" si="5"/>
        <v>0</v>
      </c>
      <c r="S69" s="17"/>
      <c r="T69" s="17"/>
      <c r="U69" s="17"/>
      <c r="V69" s="15" t="s">
        <v>118</v>
      </c>
    </row>
    <row r="70" spans="1:22" ht="76.5" x14ac:dyDescent="0.2">
      <c r="A70" s="12" t="s">
        <v>119</v>
      </c>
      <c r="B70" s="13" t="s">
        <v>120</v>
      </c>
      <c r="C70" s="13" t="s">
        <v>87</v>
      </c>
      <c r="D70" s="13" t="s">
        <v>12</v>
      </c>
      <c r="E70" s="12"/>
      <c r="F70" s="12"/>
      <c r="G70" s="14">
        <v>0</v>
      </c>
      <c r="H70" s="14">
        <v>219640000</v>
      </c>
      <c r="I70" s="25">
        <f>I71</f>
        <v>219640000</v>
      </c>
      <c r="J70" s="14">
        <f t="shared" si="3"/>
        <v>219640000</v>
      </c>
      <c r="K70" s="14">
        <v>0</v>
      </c>
      <c r="L70" s="14">
        <v>0</v>
      </c>
      <c r="M70" s="25">
        <v>0</v>
      </c>
      <c r="N70" s="14">
        <f t="shared" si="4"/>
        <v>0</v>
      </c>
      <c r="O70" s="14">
        <v>0</v>
      </c>
      <c r="P70" s="14">
        <v>0</v>
      </c>
      <c r="Q70" s="25">
        <v>0</v>
      </c>
      <c r="R70" s="14">
        <f t="shared" si="5"/>
        <v>0</v>
      </c>
      <c r="S70" s="14"/>
      <c r="T70" s="14"/>
      <c r="U70" s="14"/>
      <c r="V70" s="12"/>
    </row>
    <row r="71" spans="1:22" s="3" customFormat="1" ht="25.5" x14ac:dyDescent="0.2">
      <c r="A71" s="15" t="s">
        <v>121</v>
      </c>
      <c r="B71" s="16"/>
      <c r="C71" s="16"/>
      <c r="D71" s="16" t="s">
        <v>122</v>
      </c>
      <c r="E71" s="15" t="s">
        <v>73</v>
      </c>
      <c r="F71" s="15" t="s">
        <v>96</v>
      </c>
      <c r="G71" s="17">
        <v>0</v>
      </c>
      <c r="H71" s="17">
        <v>219640000</v>
      </c>
      <c r="I71" s="26">
        <f>H71</f>
        <v>219640000</v>
      </c>
      <c r="J71" s="17">
        <f t="shared" si="3"/>
        <v>219640000</v>
      </c>
      <c r="K71" s="17">
        <v>0</v>
      </c>
      <c r="L71" s="17">
        <v>0</v>
      </c>
      <c r="M71" s="26">
        <v>0</v>
      </c>
      <c r="N71" s="17">
        <f t="shared" si="4"/>
        <v>0</v>
      </c>
      <c r="O71" s="17">
        <v>0</v>
      </c>
      <c r="P71" s="17">
        <v>0</v>
      </c>
      <c r="Q71" s="26">
        <v>0</v>
      </c>
      <c r="R71" s="17">
        <f t="shared" si="5"/>
        <v>0</v>
      </c>
      <c r="S71" s="17">
        <v>943300000</v>
      </c>
      <c r="T71" s="17">
        <v>800000000</v>
      </c>
      <c r="U71" s="17">
        <v>923500000</v>
      </c>
      <c r="V71" s="15" t="s">
        <v>123</v>
      </c>
    </row>
    <row r="72" spans="1:22" ht="12.75" x14ac:dyDescent="0.2">
      <c r="A72" s="7" t="s">
        <v>40</v>
      </c>
      <c r="B72" s="8" t="s">
        <v>12</v>
      </c>
      <c r="C72" s="8" t="s">
        <v>12</v>
      </c>
      <c r="D72" s="8" t="s">
        <v>12</v>
      </c>
      <c r="E72" s="7"/>
      <c r="F72" s="7"/>
      <c r="G72" s="9">
        <v>3636391545.6999998</v>
      </c>
      <c r="H72" s="9">
        <v>-388706927.52999997</v>
      </c>
      <c r="I72" s="9">
        <f>I73</f>
        <v>-473035890.89000005</v>
      </c>
      <c r="J72" s="9">
        <f t="shared" si="3"/>
        <v>3163355654.8099999</v>
      </c>
      <c r="K72" s="9">
        <v>3177400689.2399998</v>
      </c>
      <c r="L72" s="9">
        <v>0</v>
      </c>
      <c r="M72" s="9">
        <v>0</v>
      </c>
      <c r="N72" s="9">
        <f t="shared" si="4"/>
        <v>3177400689.2399998</v>
      </c>
      <c r="O72" s="9">
        <v>17342459894.509998</v>
      </c>
      <c r="P72" s="9">
        <v>0</v>
      </c>
      <c r="Q72" s="9">
        <v>0</v>
      </c>
      <c r="R72" s="9">
        <f t="shared" si="5"/>
        <v>17342459894.509998</v>
      </c>
      <c r="S72" s="9"/>
      <c r="T72" s="9"/>
      <c r="U72" s="9"/>
      <c r="V72" s="7"/>
    </row>
    <row r="73" spans="1:22" ht="12.75" x14ac:dyDescent="0.2">
      <c r="A73" s="10" t="s">
        <v>41</v>
      </c>
      <c r="B73" s="6" t="s">
        <v>12</v>
      </c>
      <c r="C73" s="6" t="s">
        <v>12</v>
      </c>
      <c r="D73" s="6" t="s">
        <v>12</v>
      </c>
      <c r="E73" s="10"/>
      <c r="F73" s="10"/>
      <c r="G73" s="11">
        <v>3636391545.6999998</v>
      </c>
      <c r="H73" s="11">
        <v>-388706927.52999997</v>
      </c>
      <c r="I73" s="24">
        <f>I74+I76+I78</f>
        <v>-473035890.89000005</v>
      </c>
      <c r="J73" s="11">
        <f t="shared" si="3"/>
        <v>3163355654.8099999</v>
      </c>
      <c r="K73" s="11">
        <v>3177400689.2399998</v>
      </c>
      <c r="L73" s="11">
        <v>0</v>
      </c>
      <c r="M73" s="24">
        <v>0</v>
      </c>
      <c r="N73" s="11">
        <f t="shared" si="4"/>
        <v>3177400689.2399998</v>
      </c>
      <c r="O73" s="11">
        <v>17342459894.509998</v>
      </c>
      <c r="P73" s="11">
        <v>0</v>
      </c>
      <c r="Q73" s="24">
        <v>0</v>
      </c>
      <c r="R73" s="11">
        <f t="shared" si="5"/>
        <v>17342459894.509998</v>
      </c>
      <c r="S73" s="11"/>
      <c r="T73" s="11"/>
      <c r="U73" s="11"/>
      <c r="V73" s="10"/>
    </row>
    <row r="74" spans="1:22" ht="25.5" x14ac:dyDescent="0.2">
      <c r="A74" s="12" t="s">
        <v>124</v>
      </c>
      <c r="B74" s="13" t="s">
        <v>125</v>
      </c>
      <c r="C74" s="13" t="s">
        <v>16</v>
      </c>
      <c r="D74" s="13" t="s">
        <v>12</v>
      </c>
      <c r="E74" s="12"/>
      <c r="F74" s="12"/>
      <c r="G74" s="14">
        <v>865438083.96000004</v>
      </c>
      <c r="H74" s="14">
        <v>-473053086.42000002</v>
      </c>
      <c r="I74" s="25">
        <f>I75</f>
        <v>-473053086.42000002</v>
      </c>
      <c r="J74" s="14">
        <f t="shared" si="3"/>
        <v>392384997.54000002</v>
      </c>
      <c r="K74" s="14">
        <v>278212439.24000001</v>
      </c>
      <c r="L74" s="14">
        <v>0</v>
      </c>
      <c r="M74" s="25">
        <v>0</v>
      </c>
      <c r="N74" s="14">
        <f t="shared" si="4"/>
        <v>278212439.24000001</v>
      </c>
      <c r="O74" s="14">
        <v>2515047461.0300002</v>
      </c>
      <c r="P74" s="14">
        <v>0</v>
      </c>
      <c r="Q74" s="25">
        <v>0</v>
      </c>
      <c r="R74" s="14">
        <f t="shared" si="5"/>
        <v>2515047461.0300002</v>
      </c>
      <c r="S74" s="14"/>
      <c r="T74" s="14"/>
      <c r="U74" s="14"/>
      <c r="V74" s="12"/>
    </row>
    <row r="75" spans="1:22" ht="51" x14ac:dyDescent="0.2">
      <c r="A75" s="15" t="s">
        <v>126</v>
      </c>
      <c r="B75" s="16"/>
      <c r="C75" s="16"/>
      <c r="D75" s="16" t="s">
        <v>127</v>
      </c>
      <c r="E75" s="15" t="s">
        <v>19</v>
      </c>
      <c r="F75" s="15" t="s">
        <v>117</v>
      </c>
      <c r="G75" s="17">
        <v>865438083.96000004</v>
      </c>
      <c r="H75" s="17">
        <v>-473053086.42000002</v>
      </c>
      <c r="I75" s="26">
        <f>H75</f>
        <v>-473053086.42000002</v>
      </c>
      <c r="J75" s="17">
        <f t="shared" si="3"/>
        <v>392384997.54000002</v>
      </c>
      <c r="K75" s="17">
        <v>278212439.24000001</v>
      </c>
      <c r="L75" s="17">
        <v>0</v>
      </c>
      <c r="M75" s="26">
        <v>0</v>
      </c>
      <c r="N75" s="17">
        <f t="shared" si="4"/>
        <v>278212439.24000001</v>
      </c>
      <c r="O75" s="17">
        <v>2515047461.0300002</v>
      </c>
      <c r="P75" s="17">
        <v>0</v>
      </c>
      <c r="Q75" s="26">
        <v>0</v>
      </c>
      <c r="R75" s="17">
        <f t="shared" si="5"/>
        <v>2515047461.0300002</v>
      </c>
      <c r="S75" s="17"/>
      <c r="T75" s="17"/>
      <c r="U75" s="17"/>
      <c r="V75" s="15" t="s">
        <v>128</v>
      </c>
    </row>
    <row r="76" spans="1:22" ht="25.5" x14ac:dyDescent="0.2">
      <c r="A76" s="12" t="s">
        <v>129</v>
      </c>
      <c r="B76" s="13" t="s">
        <v>130</v>
      </c>
      <c r="C76" s="13" t="s">
        <v>87</v>
      </c>
      <c r="D76" s="13" t="s">
        <v>12</v>
      </c>
      <c r="E76" s="12"/>
      <c r="F76" s="12"/>
      <c r="G76" s="14">
        <v>1008828116.92</v>
      </c>
      <c r="H76" s="14">
        <v>14880000</v>
      </c>
      <c r="I76" s="25">
        <f>I77</f>
        <v>0</v>
      </c>
      <c r="J76" s="14">
        <f t="shared" si="3"/>
        <v>1008828116.92</v>
      </c>
      <c r="K76" s="14">
        <v>1343190210</v>
      </c>
      <c r="L76" s="14">
        <v>0</v>
      </c>
      <c r="M76" s="25">
        <v>0</v>
      </c>
      <c r="N76" s="14">
        <f t="shared" si="4"/>
        <v>1343190210</v>
      </c>
      <c r="O76" s="14">
        <v>13043190210</v>
      </c>
      <c r="P76" s="14">
        <v>0</v>
      </c>
      <c r="Q76" s="25">
        <v>0</v>
      </c>
      <c r="R76" s="14">
        <f t="shared" si="5"/>
        <v>13043190210</v>
      </c>
      <c r="S76" s="14"/>
      <c r="T76" s="14"/>
      <c r="U76" s="14"/>
      <c r="V76" s="12"/>
    </row>
    <row r="77" spans="1:22" ht="38.25" x14ac:dyDescent="0.2">
      <c r="A77" s="15" t="s">
        <v>131</v>
      </c>
      <c r="B77" s="16"/>
      <c r="C77" s="16"/>
      <c r="D77" s="16" t="s">
        <v>132</v>
      </c>
      <c r="E77" s="15" t="s">
        <v>133</v>
      </c>
      <c r="F77" s="15" t="s">
        <v>90</v>
      </c>
      <c r="G77" s="17">
        <v>0</v>
      </c>
      <c r="H77" s="17">
        <v>14880000</v>
      </c>
      <c r="I77" s="26">
        <v>0</v>
      </c>
      <c r="J77" s="17">
        <f t="shared" si="3"/>
        <v>0</v>
      </c>
      <c r="K77" s="17">
        <v>0</v>
      </c>
      <c r="L77" s="17">
        <v>0</v>
      </c>
      <c r="M77" s="26">
        <v>0</v>
      </c>
      <c r="N77" s="17">
        <f t="shared" si="4"/>
        <v>0</v>
      </c>
      <c r="O77" s="17">
        <v>0</v>
      </c>
      <c r="P77" s="17">
        <v>0</v>
      </c>
      <c r="Q77" s="26">
        <v>0</v>
      </c>
      <c r="R77" s="17">
        <f t="shared" si="5"/>
        <v>0</v>
      </c>
      <c r="S77" s="17"/>
      <c r="T77" s="17">
        <v>434992000</v>
      </c>
      <c r="U77" s="17">
        <v>434992000</v>
      </c>
      <c r="V77" s="15" t="s">
        <v>134</v>
      </c>
    </row>
    <row r="78" spans="1:22" ht="38.25" x14ac:dyDescent="0.2">
      <c r="A78" s="12" t="s">
        <v>42</v>
      </c>
      <c r="B78" s="13" t="s">
        <v>43</v>
      </c>
      <c r="C78" s="13" t="s">
        <v>16</v>
      </c>
      <c r="D78" s="13" t="s">
        <v>12</v>
      </c>
      <c r="E78" s="12"/>
      <c r="F78" s="12"/>
      <c r="G78" s="14">
        <v>1658605743.6500001</v>
      </c>
      <c r="H78" s="14">
        <v>69466158.890000001</v>
      </c>
      <c r="I78" s="25">
        <f>I79+I80</f>
        <v>17195.53</v>
      </c>
      <c r="J78" s="14">
        <f t="shared" si="3"/>
        <v>1658622939.1800001</v>
      </c>
      <c r="K78" s="14">
        <v>1531710340</v>
      </c>
      <c r="L78" s="14">
        <v>0</v>
      </c>
      <c r="M78" s="25">
        <v>0</v>
      </c>
      <c r="N78" s="14">
        <f t="shared" si="4"/>
        <v>1531710340</v>
      </c>
      <c r="O78" s="14">
        <v>1200000000</v>
      </c>
      <c r="P78" s="14">
        <v>0</v>
      </c>
      <c r="Q78" s="25">
        <v>0</v>
      </c>
      <c r="R78" s="14">
        <f t="shared" si="5"/>
        <v>1200000000</v>
      </c>
      <c r="S78" s="14"/>
      <c r="T78" s="14"/>
      <c r="U78" s="14"/>
      <c r="V78" s="12"/>
    </row>
    <row r="79" spans="1:22" ht="38.25" x14ac:dyDescent="0.2">
      <c r="A79" s="15" t="s">
        <v>135</v>
      </c>
      <c r="B79" s="16"/>
      <c r="C79" s="16"/>
      <c r="D79" s="16" t="s">
        <v>136</v>
      </c>
      <c r="E79" s="15" t="s">
        <v>19</v>
      </c>
      <c r="F79" s="15" t="s">
        <v>117</v>
      </c>
      <c r="G79" s="17">
        <v>455588052.39999998</v>
      </c>
      <c r="H79" s="17">
        <v>17195.53</v>
      </c>
      <c r="I79" s="26">
        <f>H79</f>
        <v>17195.53</v>
      </c>
      <c r="J79" s="17">
        <f t="shared" si="3"/>
        <v>455605247.92999995</v>
      </c>
      <c r="K79" s="17">
        <v>0</v>
      </c>
      <c r="L79" s="17">
        <v>0</v>
      </c>
      <c r="M79" s="26">
        <v>0</v>
      </c>
      <c r="N79" s="17">
        <f t="shared" si="4"/>
        <v>0</v>
      </c>
      <c r="O79" s="17">
        <v>0</v>
      </c>
      <c r="P79" s="17">
        <v>0</v>
      </c>
      <c r="Q79" s="26">
        <v>0</v>
      </c>
      <c r="R79" s="17">
        <f t="shared" si="5"/>
        <v>0</v>
      </c>
      <c r="S79" s="17"/>
      <c r="T79" s="17"/>
      <c r="U79" s="17"/>
      <c r="V79" s="15" t="s">
        <v>137</v>
      </c>
    </row>
    <row r="80" spans="1:22" ht="38.25" x14ac:dyDescent="0.2">
      <c r="A80" s="15" t="s">
        <v>138</v>
      </c>
      <c r="B80" s="16"/>
      <c r="C80" s="16"/>
      <c r="D80" s="16" t="s">
        <v>139</v>
      </c>
      <c r="E80" s="15" t="s">
        <v>19</v>
      </c>
      <c r="F80" s="15" t="s">
        <v>117</v>
      </c>
      <c r="G80" s="17">
        <v>155240771.41</v>
      </c>
      <c r="H80" s="17">
        <v>69448963.359999999</v>
      </c>
      <c r="I80" s="26">
        <v>0</v>
      </c>
      <c r="J80" s="17">
        <f t="shared" si="3"/>
        <v>155240771.41</v>
      </c>
      <c r="K80" s="17">
        <v>0</v>
      </c>
      <c r="L80" s="17">
        <v>0</v>
      </c>
      <c r="M80" s="26">
        <v>0</v>
      </c>
      <c r="N80" s="17">
        <f t="shared" si="4"/>
        <v>0</v>
      </c>
      <c r="O80" s="17">
        <v>0</v>
      </c>
      <c r="P80" s="17">
        <v>0</v>
      </c>
      <c r="Q80" s="26">
        <v>0</v>
      </c>
      <c r="R80" s="17">
        <f t="shared" si="5"/>
        <v>0</v>
      </c>
      <c r="S80" s="17"/>
      <c r="T80" s="17"/>
      <c r="U80" s="17"/>
      <c r="V80" s="15" t="s">
        <v>140</v>
      </c>
    </row>
    <row r="81" spans="1:22" ht="12.75" x14ac:dyDescent="0.2">
      <c r="A81" s="7" t="s">
        <v>11</v>
      </c>
      <c r="B81" s="8" t="s">
        <v>12</v>
      </c>
      <c r="C81" s="8" t="s">
        <v>12</v>
      </c>
      <c r="D81" s="8" t="s">
        <v>12</v>
      </c>
      <c r="E81" s="7"/>
      <c r="F81" s="7"/>
      <c r="G81" s="9">
        <v>7508670437.4099998</v>
      </c>
      <c r="H81" s="9">
        <v>327856746.33999997</v>
      </c>
      <c r="I81" s="9">
        <f>I82+I86+I93</f>
        <v>338771196.64999998</v>
      </c>
      <c r="J81" s="9">
        <f t="shared" si="3"/>
        <v>7847441634.0599995</v>
      </c>
      <c r="K81" s="9">
        <v>8653330387.25</v>
      </c>
      <c r="L81" s="9">
        <v>0</v>
      </c>
      <c r="M81" s="9">
        <f>M82+M86+M93</f>
        <v>793171000</v>
      </c>
      <c r="N81" s="9">
        <f t="shared" si="4"/>
        <v>9446501387.25</v>
      </c>
      <c r="O81" s="9">
        <v>4219902809.9000001</v>
      </c>
      <c r="P81" s="9">
        <v>0</v>
      </c>
      <c r="Q81" s="9">
        <f>Q82+Q86+Q93+Q98</f>
        <v>826561000</v>
      </c>
      <c r="R81" s="9">
        <f t="shared" si="5"/>
        <v>5046463809.8999996</v>
      </c>
      <c r="S81" s="9"/>
      <c r="T81" s="9"/>
      <c r="U81" s="9"/>
      <c r="V81" s="7"/>
    </row>
    <row r="82" spans="1:22" ht="12.75" x14ac:dyDescent="0.2">
      <c r="A82" s="10" t="s">
        <v>13</v>
      </c>
      <c r="B82" s="6" t="s">
        <v>12</v>
      </c>
      <c r="C82" s="6" t="s">
        <v>12</v>
      </c>
      <c r="D82" s="6" t="s">
        <v>12</v>
      </c>
      <c r="E82" s="10"/>
      <c r="F82" s="10"/>
      <c r="G82" s="11">
        <v>2904208040.1300001</v>
      </c>
      <c r="H82" s="11">
        <v>1243235</v>
      </c>
      <c r="I82" s="24">
        <f>I83</f>
        <v>1243235</v>
      </c>
      <c r="J82" s="11">
        <f t="shared" si="3"/>
        <v>2905451275.1300001</v>
      </c>
      <c r="K82" s="11">
        <v>1496359979.9200001</v>
      </c>
      <c r="L82" s="11">
        <v>0</v>
      </c>
      <c r="M82" s="24">
        <v>0</v>
      </c>
      <c r="N82" s="11">
        <f t="shared" si="4"/>
        <v>1496359979.9200001</v>
      </c>
      <c r="O82" s="11">
        <v>83262502</v>
      </c>
      <c r="P82" s="11">
        <v>0</v>
      </c>
      <c r="Q82" s="24">
        <v>0</v>
      </c>
      <c r="R82" s="11">
        <f t="shared" si="5"/>
        <v>83262502</v>
      </c>
      <c r="S82" s="11"/>
      <c r="T82" s="11"/>
      <c r="U82" s="11"/>
      <c r="V82" s="10"/>
    </row>
    <row r="83" spans="1:22" ht="25.5" x14ac:dyDescent="0.2">
      <c r="A83" s="12" t="s">
        <v>141</v>
      </c>
      <c r="B83" s="13" t="s">
        <v>142</v>
      </c>
      <c r="C83" s="13" t="s">
        <v>16</v>
      </c>
      <c r="D83" s="13" t="s">
        <v>12</v>
      </c>
      <c r="E83" s="12"/>
      <c r="F83" s="12"/>
      <c r="G83" s="14">
        <v>2433471355.3699999</v>
      </c>
      <c r="H83" s="14">
        <v>1243235</v>
      </c>
      <c r="I83" s="25">
        <f>I84+I85</f>
        <v>1243235</v>
      </c>
      <c r="J83" s="14">
        <f t="shared" si="3"/>
        <v>2434714590.3699999</v>
      </c>
      <c r="K83" s="14">
        <v>1496359979.9200001</v>
      </c>
      <c r="L83" s="14">
        <v>0</v>
      </c>
      <c r="M83" s="25">
        <v>0</v>
      </c>
      <c r="N83" s="14">
        <f t="shared" si="4"/>
        <v>1496359979.9200001</v>
      </c>
      <c r="O83" s="14">
        <v>83262502</v>
      </c>
      <c r="P83" s="14">
        <v>0</v>
      </c>
      <c r="Q83" s="25">
        <v>0</v>
      </c>
      <c r="R83" s="14">
        <f t="shared" si="5"/>
        <v>83262502</v>
      </c>
      <c r="S83" s="14"/>
      <c r="T83" s="14"/>
      <c r="U83" s="14"/>
      <c r="V83" s="12"/>
    </row>
    <row r="84" spans="1:22" ht="38.25" x14ac:dyDescent="0.2">
      <c r="A84" s="15" t="s">
        <v>143</v>
      </c>
      <c r="B84" s="16"/>
      <c r="C84" s="16"/>
      <c r="D84" s="16" t="s">
        <v>144</v>
      </c>
      <c r="E84" s="15" t="s">
        <v>19</v>
      </c>
      <c r="F84" s="15" t="s">
        <v>117</v>
      </c>
      <c r="G84" s="17">
        <v>297975702.44</v>
      </c>
      <c r="H84" s="17">
        <v>1006118</v>
      </c>
      <c r="I84" s="26">
        <f>H84</f>
        <v>1006118</v>
      </c>
      <c r="J84" s="17">
        <f t="shared" si="3"/>
        <v>298981820.44</v>
      </c>
      <c r="K84" s="17">
        <v>0</v>
      </c>
      <c r="L84" s="17">
        <v>0</v>
      </c>
      <c r="M84" s="26">
        <v>0</v>
      </c>
      <c r="N84" s="17">
        <f t="shared" si="4"/>
        <v>0</v>
      </c>
      <c r="O84" s="17">
        <v>0</v>
      </c>
      <c r="P84" s="17">
        <v>0</v>
      </c>
      <c r="Q84" s="26">
        <v>0</v>
      </c>
      <c r="R84" s="17">
        <f t="shared" si="5"/>
        <v>0</v>
      </c>
      <c r="S84" s="17"/>
      <c r="T84" s="17"/>
      <c r="U84" s="17"/>
      <c r="V84" s="15" t="s">
        <v>145</v>
      </c>
    </row>
    <row r="85" spans="1:22" ht="38.25" x14ac:dyDescent="0.2">
      <c r="A85" s="15" t="s">
        <v>146</v>
      </c>
      <c r="B85" s="16"/>
      <c r="C85" s="16"/>
      <c r="D85" s="16" t="s">
        <v>147</v>
      </c>
      <c r="E85" s="15" t="s">
        <v>19</v>
      </c>
      <c r="F85" s="15" t="s">
        <v>117</v>
      </c>
      <c r="G85" s="17">
        <v>125206758.64</v>
      </c>
      <c r="H85" s="17">
        <v>237117</v>
      </c>
      <c r="I85" s="26">
        <f>H85</f>
        <v>237117</v>
      </c>
      <c r="J85" s="17">
        <f t="shared" si="3"/>
        <v>125443875.64</v>
      </c>
      <c r="K85" s="17">
        <v>0</v>
      </c>
      <c r="L85" s="17">
        <v>0</v>
      </c>
      <c r="M85" s="26">
        <v>0</v>
      </c>
      <c r="N85" s="17">
        <f t="shared" si="4"/>
        <v>0</v>
      </c>
      <c r="O85" s="17">
        <v>0</v>
      </c>
      <c r="P85" s="17">
        <v>0</v>
      </c>
      <c r="Q85" s="26">
        <v>0</v>
      </c>
      <c r="R85" s="17">
        <f t="shared" si="5"/>
        <v>0</v>
      </c>
      <c r="S85" s="17"/>
      <c r="T85" s="17"/>
      <c r="U85" s="17"/>
      <c r="V85" s="15" t="s">
        <v>145</v>
      </c>
    </row>
    <row r="86" spans="1:22" ht="12.75" x14ac:dyDescent="0.2">
      <c r="A86" s="10" t="s">
        <v>77</v>
      </c>
      <c r="B86" s="6" t="s">
        <v>12</v>
      </c>
      <c r="C86" s="6" t="s">
        <v>12</v>
      </c>
      <c r="D86" s="6" t="s">
        <v>12</v>
      </c>
      <c r="E86" s="10"/>
      <c r="F86" s="10"/>
      <c r="G86" s="11">
        <v>2538524922.52</v>
      </c>
      <c r="H86" s="11">
        <v>438522549.69</v>
      </c>
      <c r="I86" s="24">
        <f>I87+I91</f>
        <v>449437000</v>
      </c>
      <c r="J86" s="11">
        <f t="shared" si="3"/>
        <v>2987961922.52</v>
      </c>
      <c r="K86" s="11">
        <v>5898486099.3500004</v>
      </c>
      <c r="L86" s="11">
        <v>0</v>
      </c>
      <c r="M86" s="24">
        <f>M87+M91</f>
        <v>793171000</v>
      </c>
      <c r="N86" s="11">
        <f t="shared" si="4"/>
        <v>6691657099.3500004</v>
      </c>
      <c r="O86" s="11">
        <v>3883044917.5100002</v>
      </c>
      <c r="P86" s="11">
        <v>0</v>
      </c>
      <c r="Q86" s="24">
        <f>Q87+Q91</f>
        <v>864811000</v>
      </c>
      <c r="R86" s="11">
        <f t="shared" si="5"/>
        <v>4747855917.5100002</v>
      </c>
      <c r="S86" s="11"/>
      <c r="T86" s="11"/>
      <c r="U86" s="11"/>
      <c r="V86" s="10"/>
    </row>
    <row r="87" spans="1:22" ht="25.5" x14ac:dyDescent="0.2">
      <c r="A87" s="12" t="s">
        <v>148</v>
      </c>
      <c r="B87" s="13" t="s">
        <v>149</v>
      </c>
      <c r="C87" s="13" t="s">
        <v>87</v>
      </c>
      <c r="D87" s="13" t="s">
        <v>12</v>
      </c>
      <c r="E87" s="12"/>
      <c r="F87" s="12"/>
      <c r="G87" s="14">
        <v>1788417758.27</v>
      </c>
      <c r="H87" s="14">
        <v>438522549.69</v>
      </c>
      <c r="I87" s="25">
        <f>I88+I89+I90</f>
        <v>0</v>
      </c>
      <c r="J87" s="14">
        <f t="shared" si="3"/>
        <v>1788417758.27</v>
      </c>
      <c r="K87" s="14">
        <v>4036919861.7399998</v>
      </c>
      <c r="L87" s="14">
        <v>0</v>
      </c>
      <c r="M87" s="25">
        <f>M88+M89+M90</f>
        <v>0</v>
      </c>
      <c r="N87" s="14">
        <f t="shared" si="4"/>
        <v>4036919861.7399998</v>
      </c>
      <c r="O87" s="14">
        <v>964381410</v>
      </c>
      <c r="P87" s="14">
        <v>0</v>
      </c>
      <c r="Q87" s="25">
        <f>Q88+Q89+Q90</f>
        <v>38250000</v>
      </c>
      <c r="R87" s="14">
        <f t="shared" si="5"/>
        <v>1002631410</v>
      </c>
      <c r="S87" s="14"/>
      <c r="T87" s="14"/>
      <c r="U87" s="14"/>
      <c r="V87" s="12"/>
    </row>
    <row r="88" spans="1:22" ht="25.5" x14ac:dyDescent="0.2">
      <c r="A88" s="15" t="s">
        <v>150</v>
      </c>
      <c r="B88" s="16"/>
      <c r="C88" s="16"/>
      <c r="D88" s="16" t="s">
        <v>151</v>
      </c>
      <c r="E88" s="15" t="s">
        <v>152</v>
      </c>
      <c r="F88" s="15" t="s">
        <v>117</v>
      </c>
      <c r="G88" s="17">
        <v>33380895.510000002</v>
      </c>
      <c r="H88" s="17">
        <v>400272549.69</v>
      </c>
      <c r="I88" s="26">
        <v>0</v>
      </c>
      <c r="J88" s="17">
        <f t="shared" si="3"/>
        <v>33380895.510000002</v>
      </c>
      <c r="K88" s="17">
        <v>851000000</v>
      </c>
      <c r="L88" s="17">
        <v>0</v>
      </c>
      <c r="M88" s="26">
        <v>0</v>
      </c>
      <c r="N88" s="17">
        <f t="shared" si="4"/>
        <v>851000000</v>
      </c>
      <c r="O88" s="17">
        <v>0</v>
      </c>
      <c r="P88" s="17">
        <v>0</v>
      </c>
      <c r="Q88" s="26">
        <v>0</v>
      </c>
      <c r="R88" s="17">
        <f t="shared" si="5"/>
        <v>0</v>
      </c>
      <c r="S88" s="17"/>
      <c r="T88" s="17"/>
      <c r="U88" s="17"/>
      <c r="V88" s="15" t="s">
        <v>153</v>
      </c>
    </row>
    <row r="89" spans="1:22" ht="38.25" x14ac:dyDescent="0.2">
      <c r="A89" s="15" t="s">
        <v>154</v>
      </c>
      <c r="B89" s="16"/>
      <c r="C89" s="16"/>
      <c r="D89" s="16" t="s">
        <v>155</v>
      </c>
      <c r="E89" s="15" t="s">
        <v>156</v>
      </c>
      <c r="F89" s="15" t="s">
        <v>106</v>
      </c>
      <c r="G89" s="17">
        <v>758019701.5</v>
      </c>
      <c r="H89" s="17">
        <v>0</v>
      </c>
      <c r="I89" s="26">
        <v>-38250000</v>
      </c>
      <c r="J89" s="17">
        <f t="shared" si="3"/>
        <v>719769701.5</v>
      </c>
      <c r="K89" s="17">
        <v>2519072280.6799998</v>
      </c>
      <c r="L89" s="17">
        <v>0</v>
      </c>
      <c r="M89" s="26">
        <v>0</v>
      </c>
      <c r="N89" s="17">
        <f t="shared" si="4"/>
        <v>2519072280.6799998</v>
      </c>
      <c r="O89" s="17">
        <v>964381410</v>
      </c>
      <c r="P89" s="17">
        <v>0</v>
      </c>
      <c r="Q89" s="26">
        <v>38250000</v>
      </c>
      <c r="R89" s="17">
        <f t="shared" si="5"/>
        <v>1002631410</v>
      </c>
      <c r="S89" s="17"/>
      <c r="T89" s="17"/>
      <c r="U89" s="17"/>
      <c r="V89" s="15" t="s">
        <v>157</v>
      </c>
    </row>
    <row r="90" spans="1:22" s="3" customFormat="1" ht="38.25" x14ac:dyDescent="0.2">
      <c r="A90" s="15" t="s">
        <v>158</v>
      </c>
      <c r="B90" s="16"/>
      <c r="C90" s="16"/>
      <c r="D90" s="16" t="s">
        <v>159</v>
      </c>
      <c r="E90" s="15" t="s">
        <v>160</v>
      </c>
      <c r="F90" s="15" t="s">
        <v>117</v>
      </c>
      <c r="G90" s="17">
        <v>58868778.689999998</v>
      </c>
      <c r="H90" s="17">
        <v>38250000</v>
      </c>
      <c r="I90" s="26">
        <f>H90</f>
        <v>38250000</v>
      </c>
      <c r="J90" s="17">
        <f t="shared" si="3"/>
        <v>97118778.689999998</v>
      </c>
      <c r="K90" s="17">
        <v>0</v>
      </c>
      <c r="L90" s="17">
        <v>0</v>
      </c>
      <c r="M90" s="26">
        <v>0</v>
      </c>
      <c r="N90" s="17">
        <f t="shared" si="4"/>
        <v>0</v>
      </c>
      <c r="O90" s="17">
        <v>0</v>
      </c>
      <c r="P90" s="17">
        <v>0</v>
      </c>
      <c r="Q90" s="26">
        <v>0</v>
      </c>
      <c r="R90" s="17">
        <f t="shared" si="5"/>
        <v>0</v>
      </c>
      <c r="S90" s="17"/>
      <c r="T90" s="17"/>
      <c r="U90" s="17"/>
      <c r="V90" s="15" t="s">
        <v>161</v>
      </c>
    </row>
    <row r="91" spans="1:22" ht="38.25" x14ac:dyDescent="0.2">
      <c r="A91" s="12" t="s">
        <v>162</v>
      </c>
      <c r="B91" s="13" t="s">
        <v>163</v>
      </c>
      <c r="C91" s="13">
        <v>414</v>
      </c>
      <c r="D91" s="13" t="s">
        <v>12</v>
      </c>
      <c r="E91" s="12"/>
      <c r="F91" s="12"/>
      <c r="G91" s="14">
        <f t="shared" ref="G91:R91" si="6">G92</f>
        <v>0</v>
      </c>
      <c r="H91" s="14">
        <f t="shared" si="6"/>
        <v>0</v>
      </c>
      <c r="I91" s="25">
        <f t="shared" si="6"/>
        <v>449437000</v>
      </c>
      <c r="J91" s="14">
        <f t="shared" si="6"/>
        <v>449437000</v>
      </c>
      <c r="K91" s="14">
        <f t="shared" si="6"/>
        <v>0</v>
      </c>
      <c r="L91" s="14">
        <f t="shared" si="6"/>
        <v>0</v>
      </c>
      <c r="M91" s="25">
        <f t="shared" si="6"/>
        <v>793171000</v>
      </c>
      <c r="N91" s="14">
        <f t="shared" si="6"/>
        <v>793171000</v>
      </c>
      <c r="O91" s="14">
        <f t="shared" si="6"/>
        <v>0</v>
      </c>
      <c r="P91" s="14">
        <f t="shared" si="6"/>
        <v>0</v>
      </c>
      <c r="Q91" s="25">
        <f t="shared" si="6"/>
        <v>826561000</v>
      </c>
      <c r="R91" s="14">
        <f t="shared" si="6"/>
        <v>826561000</v>
      </c>
      <c r="S91" s="14"/>
      <c r="T91" s="14"/>
      <c r="U91" s="14"/>
      <c r="V91" s="12"/>
    </row>
    <row r="92" spans="1:22" s="3" customFormat="1" ht="25.5" x14ac:dyDescent="0.2">
      <c r="A92" s="15" t="s">
        <v>164</v>
      </c>
      <c r="B92" s="16"/>
      <c r="C92" s="16"/>
      <c r="D92" s="16" t="s">
        <v>165</v>
      </c>
      <c r="E92" s="15" t="s">
        <v>19</v>
      </c>
      <c r="F92" s="15" t="s">
        <v>117</v>
      </c>
      <c r="G92" s="17">
        <v>0</v>
      </c>
      <c r="H92" s="17">
        <v>0</v>
      </c>
      <c r="I92" s="26">
        <v>449437000</v>
      </c>
      <c r="J92" s="17">
        <f t="shared" ref="J92:J110" si="7">G92+I92</f>
        <v>449437000</v>
      </c>
      <c r="K92" s="17">
        <v>0</v>
      </c>
      <c r="L92" s="17">
        <v>0</v>
      </c>
      <c r="M92" s="26">
        <v>793171000</v>
      </c>
      <c r="N92" s="17">
        <f t="shared" ref="N92:N97" si="8">K92+M92</f>
        <v>793171000</v>
      </c>
      <c r="O92" s="17">
        <v>0</v>
      </c>
      <c r="P92" s="17">
        <v>0</v>
      </c>
      <c r="Q92" s="26">
        <v>826561000</v>
      </c>
      <c r="R92" s="17">
        <f t="shared" ref="R92:R110" si="9">O92+Q92</f>
        <v>826561000</v>
      </c>
      <c r="S92" s="17"/>
      <c r="T92" s="17"/>
      <c r="U92" s="17"/>
      <c r="V92" s="15" t="s">
        <v>166</v>
      </c>
    </row>
    <row r="93" spans="1:22" ht="25.5" x14ac:dyDescent="0.2">
      <c r="A93" s="10" t="s">
        <v>84</v>
      </c>
      <c r="B93" s="6" t="s">
        <v>12</v>
      </c>
      <c r="C93" s="6" t="s">
        <v>12</v>
      </c>
      <c r="D93" s="6" t="s">
        <v>12</v>
      </c>
      <c r="E93" s="10"/>
      <c r="F93" s="10"/>
      <c r="G93" s="11">
        <v>796311888.87</v>
      </c>
      <c r="H93" s="11">
        <v>-111909038.34999999</v>
      </c>
      <c r="I93" s="24">
        <f>I94+I96</f>
        <v>-111909038.35000001</v>
      </c>
      <c r="J93" s="11">
        <f t="shared" si="7"/>
        <v>684402850.51999998</v>
      </c>
      <c r="K93" s="11">
        <v>0</v>
      </c>
      <c r="L93" s="11">
        <v>0</v>
      </c>
      <c r="M93" s="24">
        <v>0</v>
      </c>
      <c r="N93" s="11">
        <f t="shared" si="8"/>
        <v>0</v>
      </c>
      <c r="O93" s="11">
        <v>0</v>
      </c>
      <c r="P93" s="11">
        <v>0</v>
      </c>
      <c r="Q93" s="24">
        <v>0</v>
      </c>
      <c r="R93" s="11">
        <f t="shared" si="9"/>
        <v>0</v>
      </c>
      <c r="S93" s="11"/>
      <c r="T93" s="11"/>
      <c r="U93" s="11"/>
      <c r="V93" s="10"/>
    </row>
    <row r="94" spans="1:22" ht="38.25" x14ac:dyDescent="0.2">
      <c r="A94" s="12" t="s">
        <v>167</v>
      </c>
      <c r="B94" s="13" t="s">
        <v>168</v>
      </c>
      <c r="C94" s="13" t="s">
        <v>87</v>
      </c>
      <c r="D94" s="13" t="s">
        <v>12</v>
      </c>
      <c r="E94" s="12"/>
      <c r="F94" s="12"/>
      <c r="G94" s="14">
        <v>118667152.06</v>
      </c>
      <c r="H94" s="14">
        <v>-118667152.06</v>
      </c>
      <c r="I94" s="25">
        <f>I95</f>
        <v>-118667152.06</v>
      </c>
      <c r="J94" s="14">
        <f t="shared" si="7"/>
        <v>0</v>
      </c>
      <c r="K94" s="14">
        <v>0</v>
      </c>
      <c r="L94" s="14">
        <v>0</v>
      </c>
      <c r="M94" s="25">
        <v>0</v>
      </c>
      <c r="N94" s="14">
        <f t="shared" si="8"/>
        <v>0</v>
      </c>
      <c r="O94" s="14">
        <v>0</v>
      </c>
      <c r="P94" s="14">
        <v>0</v>
      </c>
      <c r="Q94" s="25">
        <v>0</v>
      </c>
      <c r="R94" s="14">
        <f t="shared" si="9"/>
        <v>0</v>
      </c>
      <c r="S94" s="14"/>
      <c r="T94" s="14"/>
      <c r="U94" s="14"/>
      <c r="V94" s="12"/>
    </row>
    <row r="95" spans="1:22" ht="51" x14ac:dyDescent="0.2">
      <c r="A95" s="15" t="s">
        <v>169</v>
      </c>
      <c r="B95" s="16"/>
      <c r="C95" s="16"/>
      <c r="D95" s="16" t="s">
        <v>170</v>
      </c>
      <c r="E95" s="15" t="s">
        <v>73</v>
      </c>
      <c r="F95" s="15" t="s">
        <v>171</v>
      </c>
      <c r="G95" s="17">
        <v>118667152.06</v>
      </c>
      <c r="H95" s="17">
        <v>-118667152.06</v>
      </c>
      <c r="I95" s="26">
        <f>H95</f>
        <v>-118667152.06</v>
      </c>
      <c r="J95" s="17">
        <f t="shared" si="7"/>
        <v>0</v>
      </c>
      <c r="K95" s="17">
        <v>0</v>
      </c>
      <c r="L95" s="17">
        <v>0</v>
      </c>
      <c r="M95" s="26">
        <v>0</v>
      </c>
      <c r="N95" s="17">
        <f t="shared" si="8"/>
        <v>0</v>
      </c>
      <c r="O95" s="17">
        <v>0</v>
      </c>
      <c r="P95" s="17">
        <v>0</v>
      </c>
      <c r="Q95" s="26">
        <v>0</v>
      </c>
      <c r="R95" s="17">
        <f t="shared" si="9"/>
        <v>0</v>
      </c>
      <c r="S95" s="17"/>
      <c r="T95" s="17"/>
      <c r="U95" s="17"/>
      <c r="V95" s="15" t="s">
        <v>172</v>
      </c>
    </row>
    <row r="96" spans="1:22" ht="89.25" x14ac:dyDescent="0.2">
      <c r="A96" s="12" t="s">
        <v>173</v>
      </c>
      <c r="B96" s="13" t="s">
        <v>174</v>
      </c>
      <c r="C96" s="13" t="s">
        <v>87</v>
      </c>
      <c r="D96" s="13" t="s">
        <v>12</v>
      </c>
      <c r="E96" s="12"/>
      <c r="F96" s="12"/>
      <c r="G96" s="14">
        <v>0</v>
      </c>
      <c r="H96" s="14">
        <v>6758113.71</v>
      </c>
      <c r="I96" s="25">
        <f>I97</f>
        <v>6758113.71</v>
      </c>
      <c r="J96" s="14">
        <f t="shared" si="7"/>
        <v>6758113.71</v>
      </c>
      <c r="K96" s="14">
        <v>0</v>
      </c>
      <c r="L96" s="14">
        <v>0</v>
      </c>
      <c r="M96" s="25">
        <v>0</v>
      </c>
      <c r="N96" s="14">
        <f t="shared" si="8"/>
        <v>0</v>
      </c>
      <c r="O96" s="14">
        <v>0</v>
      </c>
      <c r="P96" s="14">
        <v>0</v>
      </c>
      <c r="Q96" s="25">
        <v>0</v>
      </c>
      <c r="R96" s="14">
        <f t="shared" si="9"/>
        <v>0</v>
      </c>
      <c r="S96" s="14"/>
      <c r="T96" s="14"/>
      <c r="U96" s="14"/>
      <c r="V96" s="12"/>
    </row>
    <row r="97" spans="1:22" ht="51" x14ac:dyDescent="0.2">
      <c r="A97" s="15" t="s">
        <v>175</v>
      </c>
      <c r="B97" s="16"/>
      <c r="C97" s="16"/>
      <c r="D97" s="16" t="s">
        <v>176</v>
      </c>
      <c r="E97" s="15" t="s">
        <v>73</v>
      </c>
      <c r="F97" s="15" t="s">
        <v>177</v>
      </c>
      <c r="G97" s="17">
        <v>0</v>
      </c>
      <c r="H97" s="17">
        <v>6758113.71</v>
      </c>
      <c r="I97" s="26">
        <f>H97</f>
        <v>6758113.71</v>
      </c>
      <c r="J97" s="17">
        <f t="shared" si="7"/>
        <v>6758113.71</v>
      </c>
      <c r="K97" s="17">
        <v>0</v>
      </c>
      <c r="L97" s="17">
        <v>0</v>
      </c>
      <c r="M97" s="26">
        <v>0</v>
      </c>
      <c r="N97" s="17">
        <f t="shared" si="8"/>
        <v>0</v>
      </c>
      <c r="O97" s="17">
        <v>0</v>
      </c>
      <c r="P97" s="17">
        <v>0</v>
      </c>
      <c r="Q97" s="26">
        <v>0</v>
      </c>
      <c r="R97" s="17">
        <f t="shared" si="9"/>
        <v>0</v>
      </c>
      <c r="S97" s="17"/>
      <c r="T97" s="17"/>
      <c r="U97" s="17"/>
      <c r="V97" s="15" t="s">
        <v>178</v>
      </c>
    </row>
    <row r="98" spans="1:22" ht="12.75" x14ac:dyDescent="0.2">
      <c r="A98" s="10" t="s">
        <v>32</v>
      </c>
      <c r="B98" s="6" t="s">
        <v>12</v>
      </c>
      <c r="C98" s="6" t="s">
        <v>12</v>
      </c>
      <c r="D98" s="6" t="s">
        <v>12</v>
      </c>
      <c r="E98" s="10"/>
      <c r="F98" s="15"/>
      <c r="G98" s="11">
        <v>1071927467.6</v>
      </c>
      <c r="H98" s="11">
        <v>0</v>
      </c>
      <c r="I98" s="24">
        <v>0</v>
      </c>
      <c r="J98" s="11">
        <f t="shared" si="7"/>
        <v>1071927467.6</v>
      </c>
      <c r="K98" s="11">
        <v>1258484307.98</v>
      </c>
      <c r="L98" s="11">
        <v>0</v>
      </c>
      <c r="M98" s="24">
        <v>0</v>
      </c>
      <c r="N98" s="11">
        <v>1258484307.98</v>
      </c>
      <c r="O98" s="11">
        <v>122405780</v>
      </c>
      <c r="P98" s="11">
        <v>0</v>
      </c>
      <c r="Q98" s="24">
        <f>Q99</f>
        <v>-38250000</v>
      </c>
      <c r="R98" s="11">
        <f t="shared" si="9"/>
        <v>84155780</v>
      </c>
      <c r="S98" s="17"/>
      <c r="T98" s="17"/>
      <c r="U98" s="17"/>
      <c r="V98" s="15"/>
    </row>
    <row r="99" spans="1:22" ht="51" x14ac:dyDescent="0.2">
      <c r="A99" s="12" t="s">
        <v>179</v>
      </c>
      <c r="B99" s="13" t="s">
        <v>180</v>
      </c>
      <c r="C99" s="13" t="s">
        <v>16</v>
      </c>
      <c r="D99" s="13" t="s">
        <v>12</v>
      </c>
      <c r="E99" s="12"/>
      <c r="F99" s="15"/>
      <c r="G99" s="14">
        <v>0</v>
      </c>
      <c r="H99" s="14">
        <v>0</v>
      </c>
      <c r="I99" s="25">
        <v>0</v>
      </c>
      <c r="J99" s="14">
        <f t="shared" si="7"/>
        <v>0</v>
      </c>
      <c r="K99" s="14">
        <v>0</v>
      </c>
      <c r="L99" s="14">
        <v>0</v>
      </c>
      <c r="M99" s="25">
        <v>0</v>
      </c>
      <c r="N99" s="14">
        <v>0</v>
      </c>
      <c r="O99" s="14">
        <v>122405780</v>
      </c>
      <c r="P99" s="14">
        <v>0</v>
      </c>
      <c r="Q99" s="25">
        <f>Q100</f>
        <v>-38250000</v>
      </c>
      <c r="R99" s="14">
        <f t="shared" si="9"/>
        <v>84155780</v>
      </c>
      <c r="S99" s="17"/>
      <c r="T99" s="17"/>
      <c r="U99" s="17"/>
      <c r="V99" s="15"/>
    </row>
    <row r="100" spans="1:22" ht="38.25" x14ac:dyDescent="0.2">
      <c r="A100" s="15" t="s">
        <v>181</v>
      </c>
      <c r="B100" s="16"/>
      <c r="C100" s="16"/>
      <c r="D100" s="16" t="s">
        <v>182</v>
      </c>
      <c r="E100" s="15" t="s">
        <v>19</v>
      </c>
      <c r="F100" s="15" t="s">
        <v>117</v>
      </c>
      <c r="G100" s="17">
        <v>0</v>
      </c>
      <c r="H100" s="17">
        <v>0</v>
      </c>
      <c r="I100" s="26">
        <v>0</v>
      </c>
      <c r="J100" s="17">
        <f t="shared" si="7"/>
        <v>0</v>
      </c>
      <c r="K100" s="17">
        <v>0</v>
      </c>
      <c r="L100" s="17">
        <v>0</v>
      </c>
      <c r="M100" s="26">
        <v>0</v>
      </c>
      <c r="N100" s="17">
        <v>0</v>
      </c>
      <c r="O100" s="17">
        <v>122405780</v>
      </c>
      <c r="P100" s="17">
        <v>0</v>
      </c>
      <c r="Q100" s="26">
        <v>-38250000</v>
      </c>
      <c r="R100" s="17">
        <f t="shared" si="9"/>
        <v>84155780</v>
      </c>
      <c r="S100" s="17"/>
      <c r="T100" s="17"/>
      <c r="U100" s="17"/>
      <c r="V100" s="15" t="s">
        <v>183</v>
      </c>
    </row>
    <row r="101" spans="1:22" ht="25.5" x14ac:dyDescent="0.2">
      <c r="A101" s="21" t="s">
        <v>184</v>
      </c>
      <c r="B101" s="22" t="s">
        <v>12</v>
      </c>
      <c r="C101" s="22" t="s">
        <v>12</v>
      </c>
      <c r="D101" s="22" t="s">
        <v>12</v>
      </c>
      <c r="E101" s="21"/>
      <c r="F101" s="21"/>
      <c r="G101" s="23">
        <v>8346266765.5100002</v>
      </c>
      <c r="H101" s="23">
        <v>-1979571800</v>
      </c>
      <c r="I101" s="23">
        <f>I102+I106</f>
        <v>-1979571800</v>
      </c>
      <c r="J101" s="23">
        <f t="shared" si="7"/>
        <v>6366694965.5100002</v>
      </c>
      <c r="K101" s="23">
        <v>8325199585</v>
      </c>
      <c r="L101" s="23">
        <v>0</v>
      </c>
      <c r="M101" s="23">
        <v>0</v>
      </c>
      <c r="N101" s="23">
        <f t="shared" ref="N101:N110" si="10">K101+M101</f>
        <v>8325199585</v>
      </c>
      <c r="O101" s="23">
        <v>19766518900</v>
      </c>
      <c r="P101" s="23">
        <v>0</v>
      </c>
      <c r="Q101" s="23">
        <v>0</v>
      </c>
      <c r="R101" s="23">
        <f t="shared" si="9"/>
        <v>19766518900</v>
      </c>
      <c r="S101" s="23"/>
      <c r="T101" s="23"/>
      <c r="U101" s="23"/>
      <c r="V101" s="21"/>
    </row>
    <row r="102" spans="1:22" ht="12.75" x14ac:dyDescent="0.2">
      <c r="A102" s="7" t="s">
        <v>40</v>
      </c>
      <c r="B102" s="8" t="s">
        <v>12</v>
      </c>
      <c r="C102" s="8" t="s">
        <v>12</v>
      </c>
      <c r="D102" s="8" t="s">
        <v>12</v>
      </c>
      <c r="E102" s="7"/>
      <c r="F102" s="7"/>
      <c r="G102" s="9">
        <v>3699102200</v>
      </c>
      <c r="H102" s="9">
        <v>-2016700000</v>
      </c>
      <c r="I102" s="9">
        <f>I103</f>
        <v>-2016700000</v>
      </c>
      <c r="J102" s="9">
        <f t="shared" si="7"/>
        <v>1682402200</v>
      </c>
      <c r="K102" s="9">
        <v>1286683700</v>
      </c>
      <c r="L102" s="9">
        <v>0</v>
      </c>
      <c r="M102" s="9">
        <v>0</v>
      </c>
      <c r="N102" s="9">
        <f t="shared" si="10"/>
        <v>1286683700</v>
      </c>
      <c r="O102" s="9">
        <v>10651135200</v>
      </c>
      <c r="P102" s="9">
        <v>0</v>
      </c>
      <c r="Q102" s="9">
        <v>0</v>
      </c>
      <c r="R102" s="9">
        <f t="shared" si="9"/>
        <v>10651135200</v>
      </c>
      <c r="S102" s="9"/>
      <c r="T102" s="9"/>
      <c r="U102" s="9"/>
      <c r="V102" s="7"/>
    </row>
    <row r="103" spans="1:22" ht="12.75" x14ac:dyDescent="0.2">
      <c r="A103" s="10" t="s">
        <v>41</v>
      </c>
      <c r="B103" s="6" t="s">
        <v>12</v>
      </c>
      <c r="C103" s="6" t="s">
        <v>12</v>
      </c>
      <c r="D103" s="6" t="s">
        <v>12</v>
      </c>
      <c r="E103" s="10"/>
      <c r="F103" s="10"/>
      <c r="G103" s="11">
        <v>3699102200</v>
      </c>
      <c r="H103" s="11">
        <v>-2016700000</v>
      </c>
      <c r="I103" s="24">
        <f>I104</f>
        <v>-2016700000</v>
      </c>
      <c r="J103" s="11">
        <f t="shared" si="7"/>
        <v>1682402200</v>
      </c>
      <c r="K103" s="11">
        <v>1286683700</v>
      </c>
      <c r="L103" s="11">
        <v>0</v>
      </c>
      <c r="M103" s="24">
        <v>0</v>
      </c>
      <c r="N103" s="11">
        <f t="shared" si="10"/>
        <v>1286683700</v>
      </c>
      <c r="O103" s="11">
        <v>10651135200</v>
      </c>
      <c r="P103" s="11">
        <v>0</v>
      </c>
      <c r="Q103" s="24">
        <v>0</v>
      </c>
      <c r="R103" s="11">
        <f t="shared" si="9"/>
        <v>10651135200</v>
      </c>
      <c r="S103" s="11"/>
      <c r="T103" s="11"/>
      <c r="U103" s="11"/>
      <c r="V103" s="10"/>
    </row>
    <row r="104" spans="1:22" ht="25.5" x14ac:dyDescent="0.2">
      <c r="A104" s="12" t="s">
        <v>124</v>
      </c>
      <c r="B104" s="13" t="s">
        <v>125</v>
      </c>
      <c r="C104" s="13" t="s">
        <v>16</v>
      </c>
      <c r="D104" s="13" t="s">
        <v>12</v>
      </c>
      <c r="E104" s="12"/>
      <c r="F104" s="12"/>
      <c r="G104" s="14">
        <v>3689499200</v>
      </c>
      <c r="H104" s="14">
        <v>-2016700000</v>
      </c>
      <c r="I104" s="25">
        <f>I105</f>
        <v>-2016700000</v>
      </c>
      <c r="J104" s="14">
        <f t="shared" si="7"/>
        <v>1672799200</v>
      </c>
      <c r="K104" s="14">
        <v>1046608700</v>
      </c>
      <c r="L104" s="14">
        <v>0</v>
      </c>
      <c r="M104" s="25">
        <v>0</v>
      </c>
      <c r="N104" s="14">
        <f t="shared" si="10"/>
        <v>1046608700</v>
      </c>
      <c r="O104" s="14">
        <v>8419941500</v>
      </c>
      <c r="P104" s="14">
        <v>0</v>
      </c>
      <c r="Q104" s="25">
        <v>0</v>
      </c>
      <c r="R104" s="14">
        <f t="shared" si="9"/>
        <v>8419941500</v>
      </c>
      <c r="S104" s="14"/>
      <c r="T104" s="14"/>
      <c r="U104" s="14"/>
      <c r="V104" s="12"/>
    </row>
    <row r="105" spans="1:22" ht="51" x14ac:dyDescent="0.2">
      <c r="A105" s="15" t="s">
        <v>126</v>
      </c>
      <c r="B105" s="16"/>
      <c r="C105" s="16"/>
      <c r="D105" s="16" t="s">
        <v>127</v>
      </c>
      <c r="E105" s="15" t="s">
        <v>19</v>
      </c>
      <c r="F105" s="15" t="s">
        <v>117</v>
      </c>
      <c r="G105" s="17">
        <v>3689499200</v>
      </c>
      <c r="H105" s="17">
        <v>-2016700000</v>
      </c>
      <c r="I105" s="26">
        <f>H105</f>
        <v>-2016700000</v>
      </c>
      <c r="J105" s="17">
        <f t="shared" si="7"/>
        <v>1672799200</v>
      </c>
      <c r="K105" s="17">
        <v>1046608700</v>
      </c>
      <c r="L105" s="17">
        <v>0</v>
      </c>
      <c r="M105" s="26">
        <v>0</v>
      </c>
      <c r="N105" s="17">
        <f t="shared" si="10"/>
        <v>1046608700</v>
      </c>
      <c r="O105" s="17">
        <v>8419941500</v>
      </c>
      <c r="P105" s="17">
        <v>0</v>
      </c>
      <c r="Q105" s="26">
        <v>0</v>
      </c>
      <c r="R105" s="17">
        <f t="shared" si="9"/>
        <v>8419941500</v>
      </c>
      <c r="S105" s="17"/>
      <c r="T105" s="17"/>
      <c r="U105" s="17"/>
      <c r="V105" s="15" t="s">
        <v>128</v>
      </c>
    </row>
    <row r="106" spans="1:22" ht="12.75" x14ac:dyDescent="0.2">
      <c r="A106" s="7" t="s">
        <v>11</v>
      </c>
      <c r="B106" s="8" t="s">
        <v>12</v>
      </c>
      <c r="C106" s="8" t="s">
        <v>12</v>
      </c>
      <c r="D106" s="8" t="s">
        <v>12</v>
      </c>
      <c r="E106" s="7"/>
      <c r="F106" s="7"/>
      <c r="G106" s="9">
        <v>1810508365.51</v>
      </c>
      <c r="H106" s="9">
        <v>37128200</v>
      </c>
      <c r="I106" s="9">
        <f>I107</f>
        <v>37128200</v>
      </c>
      <c r="J106" s="9">
        <f t="shared" si="7"/>
        <v>1847636565.51</v>
      </c>
      <c r="K106" s="9">
        <v>3075769400</v>
      </c>
      <c r="L106" s="9">
        <v>0</v>
      </c>
      <c r="M106" s="9">
        <v>0</v>
      </c>
      <c r="N106" s="9">
        <f t="shared" si="10"/>
        <v>3075769400</v>
      </c>
      <c r="O106" s="9">
        <v>5277933300</v>
      </c>
      <c r="P106" s="9">
        <v>0</v>
      </c>
      <c r="Q106" s="9">
        <v>0</v>
      </c>
      <c r="R106" s="9">
        <f t="shared" si="9"/>
        <v>5277933300</v>
      </c>
      <c r="S106" s="9"/>
      <c r="T106" s="9"/>
      <c r="U106" s="9"/>
      <c r="V106" s="7"/>
    </row>
    <row r="107" spans="1:22" ht="12.75" x14ac:dyDescent="0.2">
      <c r="A107" s="10" t="s">
        <v>13</v>
      </c>
      <c r="B107" s="6" t="s">
        <v>12</v>
      </c>
      <c r="C107" s="6" t="s">
        <v>12</v>
      </c>
      <c r="D107" s="6" t="s">
        <v>12</v>
      </c>
      <c r="E107" s="10"/>
      <c r="F107" s="10"/>
      <c r="G107" s="11">
        <v>0</v>
      </c>
      <c r="H107" s="11">
        <v>37128200</v>
      </c>
      <c r="I107" s="24">
        <f>I108</f>
        <v>37128200</v>
      </c>
      <c r="J107" s="11">
        <f t="shared" si="7"/>
        <v>37128200</v>
      </c>
      <c r="K107" s="11">
        <v>1085400000</v>
      </c>
      <c r="L107" s="11">
        <v>0</v>
      </c>
      <c r="M107" s="24">
        <v>0</v>
      </c>
      <c r="N107" s="11">
        <f t="shared" si="10"/>
        <v>1085400000</v>
      </c>
      <c r="O107" s="11">
        <v>1998300000</v>
      </c>
      <c r="P107" s="11">
        <v>0</v>
      </c>
      <c r="Q107" s="24">
        <v>0</v>
      </c>
      <c r="R107" s="11">
        <f t="shared" si="9"/>
        <v>1998300000</v>
      </c>
      <c r="S107" s="11"/>
      <c r="T107" s="11"/>
      <c r="U107" s="11"/>
      <c r="V107" s="10"/>
    </row>
    <row r="108" spans="1:22" ht="25.5" x14ac:dyDescent="0.2">
      <c r="A108" s="12" t="s">
        <v>141</v>
      </c>
      <c r="B108" s="13" t="s">
        <v>142</v>
      </c>
      <c r="C108" s="13" t="s">
        <v>16</v>
      </c>
      <c r="D108" s="13" t="s">
        <v>12</v>
      </c>
      <c r="E108" s="12"/>
      <c r="F108" s="12"/>
      <c r="G108" s="14">
        <v>0</v>
      </c>
      <c r="H108" s="14">
        <v>37128200</v>
      </c>
      <c r="I108" s="25">
        <f>I109+I110</f>
        <v>37128200</v>
      </c>
      <c r="J108" s="14">
        <f t="shared" si="7"/>
        <v>37128200</v>
      </c>
      <c r="K108" s="14">
        <v>1085400000</v>
      </c>
      <c r="L108" s="14">
        <v>0</v>
      </c>
      <c r="M108" s="25">
        <v>0</v>
      </c>
      <c r="N108" s="14">
        <f t="shared" si="10"/>
        <v>1085400000</v>
      </c>
      <c r="O108" s="14">
        <v>1998300000</v>
      </c>
      <c r="P108" s="14">
        <v>0</v>
      </c>
      <c r="Q108" s="25">
        <v>0</v>
      </c>
      <c r="R108" s="14">
        <f t="shared" si="9"/>
        <v>1998300000</v>
      </c>
      <c r="S108" s="14"/>
      <c r="T108" s="14"/>
      <c r="U108" s="14"/>
      <c r="V108" s="12"/>
    </row>
    <row r="109" spans="1:22" ht="38.25" x14ac:dyDescent="0.2">
      <c r="A109" s="15" t="s">
        <v>143</v>
      </c>
      <c r="B109" s="16"/>
      <c r="C109" s="16"/>
      <c r="D109" s="16" t="s">
        <v>144</v>
      </c>
      <c r="E109" s="15" t="s">
        <v>19</v>
      </c>
      <c r="F109" s="15" t="s">
        <v>117</v>
      </c>
      <c r="G109" s="17">
        <v>0</v>
      </c>
      <c r="H109" s="17">
        <v>30046900</v>
      </c>
      <c r="I109" s="26">
        <f>H109</f>
        <v>30046900</v>
      </c>
      <c r="J109" s="17">
        <f t="shared" si="7"/>
        <v>30046900</v>
      </c>
      <c r="K109" s="17">
        <v>0</v>
      </c>
      <c r="L109" s="17">
        <v>0</v>
      </c>
      <c r="M109" s="26">
        <v>0</v>
      </c>
      <c r="N109" s="17">
        <f t="shared" si="10"/>
        <v>0</v>
      </c>
      <c r="O109" s="17">
        <v>0</v>
      </c>
      <c r="P109" s="17">
        <v>0</v>
      </c>
      <c r="Q109" s="26">
        <v>0</v>
      </c>
      <c r="R109" s="17">
        <f t="shared" si="9"/>
        <v>0</v>
      </c>
      <c r="S109" s="17"/>
      <c r="T109" s="17"/>
      <c r="U109" s="17"/>
      <c r="V109" s="15" t="s">
        <v>145</v>
      </c>
    </row>
    <row r="110" spans="1:22" ht="38.25" x14ac:dyDescent="0.2">
      <c r="A110" s="15" t="s">
        <v>146</v>
      </c>
      <c r="B110" s="16"/>
      <c r="C110" s="16"/>
      <c r="D110" s="16" t="s">
        <v>147</v>
      </c>
      <c r="E110" s="15" t="s">
        <v>19</v>
      </c>
      <c r="F110" s="15" t="s">
        <v>117</v>
      </c>
      <c r="G110" s="17">
        <v>0</v>
      </c>
      <c r="H110" s="17">
        <v>7081300</v>
      </c>
      <c r="I110" s="26">
        <f>H110</f>
        <v>7081300</v>
      </c>
      <c r="J110" s="17">
        <f t="shared" si="7"/>
        <v>7081300</v>
      </c>
      <c r="K110" s="17">
        <v>0</v>
      </c>
      <c r="L110" s="17">
        <v>0</v>
      </c>
      <c r="M110" s="26">
        <v>0</v>
      </c>
      <c r="N110" s="17">
        <f t="shared" si="10"/>
        <v>0</v>
      </c>
      <c r="O110" s="17">
        <v>0</v>
      </c>
      <c r="P110" s="17">
        <v>0</v>
      </c>
      <c r="Q110" s="26">
        <v>0</v>
      </c>
      <c r="R110" s="17">
        <f t="shared" si="9"/>
        <v>0</v>
      </c>
      <c r="S110" s="17"/>
      <c r="T110" s="17"/>
      <c r="U110" s="17"/>
      <c r="V110" s="15" t="s">
        <v>145</v>
      </c>
    </row>
  </sheetData>
  <mergeCells count="23">
    <mergeCell ref="A1:V1"/>
    <mergeCell ref="A3:I3"/>
    <mergeCell ref="A31:V31"/>
    <mergeCell ref="A33:A34"/>
    <mergeCell ref="B33:B34"/>
    <mergeCell ref="C33:C34"/>
    <mergeCell ref="D33:D34"/>
    <mergeCell ref="E33:E34"/>
    <mergeCell ref="G33:J33"/>
    <mergeCell ref="K33:N33"/>
    <mergeCell ref="O33:R33"/>
    <mergeCell ref="S33:S34"/>
    <mergeCell ref="T33:T34"/>
    <mergeCell ref="U33:U34"/>
    <mergeCell ref="V33:V34"/>
    <mergeCell ref="A2:I2"/>
    <mergeCell ref="A5:A6"/>
    <mergeCell ref="B5:B6"/>
    <mergeCell ref="C5:C6"/>
    <mergeCell ref="D5:D6"/>
    <mergeCell ref="E5:E6"/>
    <mergeCell ref="F5:H5"/>
    <mergeCell ref="I5:I6"/>
  </mergeCells>
  <pageMargins left="0.35433070866141736" right="0.19685039370078741" top="0.27559055118110237" bottom="0.27559055118110237" header="0.19685039370078741" footer="0.19685039370078741"/>
  <pageSetup paperSize="9" scale="41" fitToHeight="0" orientation="landscape" horizontalDpi="300" verticalDpi="300" r:id="rId1"/>
  <headerFooter differentFirst="1">
    <oddHeader>&amp;R&amp;14&amp;P</oddHeader>
  </headerFooter>
</worksheet>
</file>

<file path=docProps/app.xml><?xml version="1.0" encoding="utf-8"?>
<Properties xmlns="http://schemas.openxmlformats.org/officeDocument/2006/extended-properties" xmlns:vt="http://schemas.openxmlformats.org/officeDocument/2006/docPropsVTypes">
  <Template/>
  <TotalTime>677</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Table1</vt:lpstr>
      <vt:lpstr>Table1!Заголовки_для_печати</vt:lpstr>
      <vt:lpstr>Table1!Область_печати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Воронова Ирина Павловна</cp:lastModifiedBy>
  <cp:revision>23</cp:revision>
  <cp:lastPrinted>2026-05-14T01:07:20Z</cp:lastPrinted>
  <dcterms:created xsi:type="dcterms:W3CDTF">2006-09-16T00:00:00Z</dcterms:created>
  <dcterms:modified xsi:type="dcterms:W3CDTF">2026-05-14T01:07:41Z</dcterms:modified>
  <dc:language>ru-RU</dc:language>
</cp:coreProperties>
</file>